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202300"/>
  <mc:AlternateContent xmlns:mc="http://schemas.openxmlformats.org/markup-compatibility/2006">
    <mc:Choice Requires="x15">
      <x15ac:absPath xmlns:x15ac="http://schemas.microsoft.com/office/spreadsheetml/2010/11/ac" url="/Users/camille.fion/Desktop/RGDS-AUDIT/"/>
    </mc:Choice>
  </mc:AlternateContent>
  <xr:revisionPtr revIDLastSave="0" documentId="13_ncr:1_{4BDB7076-CEF6-034F-8D13-3A7CBF9E784B}" xr6:coauthVersionLast="47" xr6:coauthVersionMax="47" xr10:uidLastSave="{00000000-0000-0000-0000-000000000000}"/>
  <bookViews>
    <workbookView xWindow="0" yWindow="760" windowWidth="30240" windowHeight="17580" firstSheet="2" activeTab="4" xr2:uid="{BD780777-C695-B04A-B7F6-F626EBF58397}"/>
  </bookViews>
  <sheets>
    <sheet name="Mode_d'emploi" sheetId="1" r:id="rId1"/>
    <sheet name="Échantillon" sheetId="2" r:id="rId2"/>
    <sheet name="Critères" sheetId="3" r:id="rId3"/>
    <sheet name="Synthèse" sheetId="4" r:id="rId4"/>
    <sheet name="BaseDeCalcul" sheetId="5" r:id="rId5"/>
    <sheet name="P01" sheetId="6" r:id="rId6"/>
    <sheet name="P02" sheetId="7" r:id="rId7"/>
    <sheet name="P03" sheetId="8" r:id="rId8"/>
    <sheet name="P04" sheetId="9" r:id="rId9"/>
    <sheet name="P05" sheetId="10" r:id="rId10"/>
    <sheet name="P06" sheetId="11" r:id="rId11"/>
    <sheet name="P07" sheetId="12" r:id="rId12"/>
    <sheet name="P08" sheetId="13" r:id="rId13"/>
    <sheet name="P09" sheetId="14" r:id="rId14"/>
    <sheet name="P10" sheetId="15" r:id="rId15"/>
    <sheet name="P11" sheetId="16" r:id="rId16"/>
    <sheet name="P12" sheetId="17" r:id="rId17"/>
    <sheet name="P13" sheetId="18" r:id="rId18"/>
    <sheet name="P14" sheetId="19" r:id="rId19"/>
    <sheet name="P15" sheetId="20" r:id="rId20"/>
    <sheet name="P16" sheetId="21" r:id="rId21"/>
    <sheet name="P17" sheetId="22" r:id="rId22"/>
    <sheet name="P18" sheetId="23" r:id="rId23"/>
    <sheet name="P19" sheetId="24" r:id="rId24"/>
    <sheet name="P20" sheetId="25" r:id="rId25"/>
  </sheets>
  <definedNames>
    <definedName name="_xlnm.Print_Area" localSheetId="2">Critères!$A$1:$C$108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5" l="1"/>
  <c r="AB5" i="5"/>
  <c r="AB18" i="5"/>
  <c r="AB17" i="5"/>
  <c r="AB13" i="5"/>
  <c r="AB14" i="5"/>
  <c r="C52" i="6"/>
  <c r="A2" i="19" l="1"/>
  <c r="A2" i="18"/>
  <c r="A2" i="17"/>
  <c r="A2" i="16"/>
  <c r="A2" i="15"/>
  <c r="C109" i="25" l="1"/>
  <c r="B109" i="25"/>
  <c r="C108" i="25"/>
  <c r="B108" i="25"/>
  <c r="C107" i="25"/>
  <c r="B107" i="25"/>
  <c r="C106" i="25"/>
  <c r="B106" i="25"/>
  <c r="C105" i="25"/>
  <c r="B105" i="25"/>
  <c r="C104" i="25"/>
  <c r="B104" i="25"/>
  <c r="C103" i="25"/>
  <c r="B103" i="25"/>
  <c r="C102" i="25"/>
  <c r="B102" i="25"/>
  <c r="C101" i="25"/>
  <c r="B101" i="25"/>
  <c r="C100" i="25"/>
  <c r="B100" i="25"/>
  <c r="C99" i="25"/>
  <c r="B99" i="25"/>
  <c r="C98" i="25"/>
  <c r="B98" i="25"/>
  <c r="A98" i="25"/>
  <c r="C97" i="25"/>
  <c r="B97" i="25"/>
  <c r="C96" i="25"/>
  <c r="B96" i="25"/>
  <c r="C95" i="25"/>
  <c r="B95" i="25"/>
  <c r="C94" i="25"/>
  <c r="B94" i="25"/>
  <c r="C93" i="25"/>
  <c r="B93" i="25"/>
  <c r="C92" i="25"/>
  <c r="B92" i="25"/>
  <c r="C91" i="25"/>
  <c r="B91" i="25"/>
  <c r="C90" i="25"/>
  <c r="B90" i="25"/>
  <c r="C89" i="25"/>
  <c r="B89" i="25"/>
  <c r="C88" i="25"/>
  <c r="B88" i="25"/>
  <c r="C87" i="25"/>
  <c r="B87" i="25"/>
  <c r="A87" i="25"/>
  <c r="C86" i="25"/>
  <c r="B86" i="25"/>
  <c r="C85" i="25"/>
  <c r="B85" i="25"/>
  <c r="C84" i="25"/>
  <c r="B84" i="25"/>
  <c r="C83" i="25"/>
  <c r="B83" i="25"/>
  <c r="C82" i="25"/>
  <c r="B82" i="25"/>
  <c r="C81" i="25"/>
  <c r="B81" i="25"/>
  <c r="C80" i="25"/>
  <c r="B80" i="25"/>
  <c r="C79" i="25"/>
  <c r="B79" i="25"/>
  <c r="C78" i="25"/>
  <c r="B78" i="25"/>
  <c r="C77" i="25"/>
  <c r="B77" i="25"/>
  <c r="C76" i="25"/>
  <c r="B76" i="25"/>
  <c r="C75" i="25"/>
  <c r="B75" i="25"/>
  <c r="C74" i="25"/>
  <c r="B74" i="25"/>
  <c r="A74" i="25"/>
  <c r="C73" i="25"/>
  <c r="B73" i="25"/>
  <c r="C72" i="25"/>
  <c r="B72" i="25"/>
  <c r="C71" i="25"/>
  <c r="B71" i="25"/>
  <c r="C70" i="25"/>
  <c r="B70" i="25"/>
  <c r="C69" i="25"/>
  <c r="B69" i="25"/>
  <c r="C68" i="25"/>
  <c r="B68" i="25"/>
  <c r="C67" i="25"/>
  <c r="B67" i="25"/>
  <c r="C66" i="25"/>
  <c r="B66" i="25"/>
  <c r="C65" i="25"/>
  <c r="B65" i="25"/>
  <c r="C64" i="25"/>
  <c r="B64" i="25"/>
  <c r="C63" i="25"/>
  <c r="B63" i="25"/>
  <c r="C62" i="25"/>
  <c r="B62" i="25"/>
  <c r="C61" i="25"/>
  <c r="B61" i="25"/>
  <c r="C60" i="25"/>
  <c r="B60" i="25"/>
  <c r="A60" i="25"/>
  <c r="C59" i="25"/>
  <c r="B59" i="25"/>
  <c r="C58" i="25"/>
  <c r="B58" i="25"/>
  <c r="C57" i="25"/>
  <c r="B57" i="25"/>
  <c r="C56" i="25"/>
  <c r="B56" i="25"/>
  <c r="A56" i="25"/>
  <c r="C55" i="25"/>
  <c r="B55" i="25"/>
  <c r="C54" i="25"/>
  <c r="B54" i="25"/>
  <c r="C53" i="25"/>
  <c r="B53" i="25"/>
  <c r="C52" i="25"/>
  <c r="B52" i="25"/>
  <c r="C51" i="25"/>
  <c r="B51" i="25"/>
  <c r="C50" i="25"/>
  <c r="B50" i="25"/>
  <c r="C49" i="25"/>
  <c r="B49" i="25"/>
  <c r="C48" i="25"/>
  <c r="B48" i="25"/>
  <c r="C47" i="25"/>
  <c r="B47" i="25"/>
  <c r="C46" i="25"/>
  <c r="B46" i="25"/>
  <c r="A46" i="25"/>
  <c r="C45" i="25"/>
  <c r="B45" i="25"/>
  <c r="C44" i="25"/>
  <c r="B44" i="25"/>
  <c r="C43" i="25"/>
  <c r="B43" i="25"/>
  <c r="C42" i="25"/>
  <c r="B42" i="25"/>
  <c r="C41" i="25"/>
  <c r="B41" i="25"/>
  <c r="A41" i="25"/>
  <c r="C40" i="25"/>
  <c r="B40" i="25"/>
  <c r="C39" i="25"/>
  <c r="B39" i="25"/>
  <c r="A39" i="25"/>
  <c r="C38" i="25"/>
  <c r="B38" i="25"/>
  <c r="C37" i="25"/>
  <c r="B37" i="25"/>
  <c r="C36" i="25"/>
  <c r="B36" i="25"/>
  <c r="C35" i="25"/>
  <c r="B35" i="25"/>
  <c r="C34" i="25"/>
  <c r="B34" i="25"/>
  <c r="C33" i="25"/>
  <c r="B33" i="25"/>
  <c r="C32" i="25"/>
  <c r="B32" i="25"/>
  <c r="C31" i="25"/>
  <c r="B31" i="25"/>
  <c r="A31" i="25"/>
  <c r="C30" i="25"/>
  <c r="B30" i="25"/>
  <c r="C29" i="25"/>
  <c r="B29" i="25"/>
  <c r="C28" i="25"/>
  <c r="B28" i="25"/>
  <c r="C27" i="25"/>
  <c r="B27" i="25"/>
  <c r="C26" i="25"/>
  <c r="B26" i="25"/>
  <c r="C25" i="25"/>
  <c r="B25" i="25"/>
  <c r="C24" i="25"/>
  <c r="B24" i="25"/>
  <c r="C23" i="25"/>
  <c r="B23" i="25"/>
  <c r="C22" i="25"/>
  <c r="B22" i="25"/>
  <c r="C21" i="25"/>
  <c r="B21" i="25"/>
  <c r="C20" i="25"/>
  <c r="B20" i="25"/>
  <c r="C19" i="25"/>
  <c r="B19" i="25"/>
  <c r="C18" i="25"/>
  <c r="B18" i="25"/>
  <c r="A18" i="25"/>
  <c r="C17" i="25"/>
  <c r="B17" i="25"/>
  <c r="C16" i="25"/>
  <c r="B16" i="25"/>
  <c r="C15" i="25"/>
  <c r="B15" i="25"/>
  <c r="A15" i="25"/>
  <c r="C14" i="25"/>
  <c r="B14" i="25"/>
  <c r="C13" i="25"/>
  <c r="B13" i="25"/>
  <c r="A13" i="25"/>
  <c r="C12" i="25"/>
  <c r="B12" i="25"/>
  <c r="C11" i="25"/>
  <c r="B11" i="25"/>
  <c r="C10" i="25"/>
  <c r="B10" i="25"/>
  <c r="C9" i="25"/>
  <c r="B9" i="25"/>
  <c r="C8" i="25"/>
  <c r="B8" i="25"/>
  <c r="C7" i="25"/>
  <c r="B7" i="25"/>
  <c r="C6" i="25"/>
  <c r="B6" i="25"/>
  <c r="C5" i="25"/>
  <c r="B5" i="25"/>
  <c r="C4" i="25"/>
  <c r="B4" i="25"/>
  <c r="A4" i="25"/>
  <c r="A2" i="25"/>
  <c r="A1" i="25"/>
  <c r="C109" i="24"/>
  <c r="B109" i="24"/>
  <c r="C108" i="24"/>
  <c r="B108" i="24"/>
  <c r="C107" i="24"/>
  <c r="B107" i="24"/>
  <c r="C106" i="24"/>
  <c r="B106" i="24"/>
  <c r="C105" i="24"/>
  <c r="B105" i="24"/>
  <c r="C104" i="24"/>
  <c r="B104" i="24"/>
  <c r="C103" i="24"/>
  <c r="B103" i="24"/>
  <c r="C102" i="24"/>
  <c r="B102" i="24"/>
  <c r="C101" i="24"/>
  <c r="B101" i="24"/>
  <c r="C100" i="24"/>
  <c r="B100" i="24"/>
  <c r="C99" i="24"/>
  <c r="B99" i="24"/>
  <c r="C98" i="24"/>
  <c r="B98" i="24"/>
  <c r="A98" i="24"/>
  <c r="C97" i="24"/>
  <c r="B97" i="24"/>
  <c r="C96" i="24"/>
  <c r="B96" i="24"/>
  <c r="C95" i="24"/>
  <c r="B95" i="24"/>
  <c r="C94" i="24"/>
  <c r="B94" i="24"/>
  <c r="C93" i="24"/>
  <c r="B93" i="24"/>
  <c r="C92" i="24"/>
  <c r="B92" i="24"/>
  <c r="C91" i="24"/>
  <c r="B91" i="24"/>
  <c r="C90" i="24"/>
  <c r="B90" i="24"/>
  <c r="C89" i="24"/>
  <c r="B89" i="24"/>
  <c r="C88" i="24"/>
  <c r="B88" i="24"/>
  <c r="C87" i="24"/>
  <c r="B87" i="24"/>
  <c r="A87" i="24"/>
  <c r="C86" i="24"/>
  <c r="B86" i="24"/>
  <c r="C85" i="24"/>
  <c r="B85" i="24"/>
  <c r="C84" i="24"/>
  <c r="B84" i="24"/>
  <c r="C83" i="24"/>
  <c r="B83" i="24"/>
  <c r="C82" i="24"/>
  <c r="B82" i="24"/>
  <c r="C81" i="24"/>
  <c r="B81" i="24"/>
  <c r="C80" i="24"/>
  <c r="B80" i="24"/>
  <c r="C79" i="24"/>
  <c r="B79" i="24"/>
  <c r="C78" i="24"/>
  <c r="B78" i="24"/>
  <c r="C77" i="24"/>
  <c r="B77" i="24"/>
  <c r="C76" i="24"/>
  <c r="B76" i="24"/>
  <c r="C75" i="24"/>
  <c r="B75" i="24"/>
  <c r="C74" i="24"/>
  <c r="B74" i="24"/>
  <c r="A74" i="24"/>
  <c r="C73" i="24"/>
  <c r="B73" i="24"/>
  <c r="C72" i="24"/>
  <c r="B72" i="24"/>
  <c r="C71" i="24"/>
  <c r="B71" i="24"/>
  <c r="C70" i="24"/>
  <c r="B70" i="24"/>
  <c r="C69" i="24"/>
  <c r="B69" i="24"/>
  <c r="C68" i="24"/>
  <c r="B68" i="24"/>
  <c r="C67" i="24"/>
  <c r="B67" i="24"/>
  <c r="C66" i="24"/>
  <c r="B66" i="24"/>
  <c r="C65" i="24"/>
  <c r="B65" i="24"/>
  <c r="C64" i="24"/>
  <c r="B64" i="24"/>
  <c r="C63" i="24"/>
  <c r="B63" i="24"/>
  <c r="C62" i="24"/>
  <c r="B62" i="24"/>
  <c r="C61" i="24"/>
  <c r="B61" i="24"/>
  <c r="C60" i="24"/>
  <c r="B60" i="24"/>
  <c r="A60" i="24"/>
  <c r="C59" i="24"/>
  <c r="B59" i="24"/>
  <c r="C58" i="24"/>
  <c r="B58" i="24"/>
  <c r="C57" i="24"/>
  <c r="B57" i="24"/>
  <c r="C56" i="24"/>
  <c r="B56" i="24"/>
  <c r="A56" i="24"/>
  <c r="C55" i="24"/>
  <c r="B55" i="24"/>
  <c r="C54" i="24"/>
  <c r="B54" i="24"/>
  <c r="C53" i="24"/>
  <c r="B53" i="24"/>
  <c r="C52" i="24"/>
  <c r="B52" i="24"/>
  <c r="C51" i="24"/>
  <c r="B51" i="24"/>
  <c r="C50" i="24"/>
  <c r="B50" i="24"/>
  <c r="C49" i="24"/>
  <c r="B49" i="24"/>
  <c r="C48" i="24"/>
  <c r="B48" i="24"/>
  <c r="C47" i="24"/>
  <c r="B47" i="24"/>
  <c r="C46" i="24"/>
  <c r="B46" i="24"/>
  <c r="A46" i="24"/>
  <c r="C45" i="24"/>
  <c r="B45" i="24"/>
  <c r="C44" i="24"/>
  <c r="B44" i="24"/>
  <c r="C43" i="24"/>
  <c r="B43" i="24"/>
  <c r="C42" i="24"/>
  <c r="B42" i="24"/>
  <c r="C41" i="24"/>
  <c r="B41" i="24"/>
  <c r="A41" i="24"/>
  <c r="C40" i="24"/>
  <c r="B40" i="24"/>
  <c r="C39" i="24"/>
  <c r="B39" i="24"/>
  <c r="A39" i="24"/>
  <c r="C38" i="24"/>
  <c r="B38" i="24"/>
  <c r="C37" i="24"/>
  <c r="B37" i="24"/>
  <c r="C36" i="24"/>
  <c r="B36" i="24"/>
  <c r="C35" i="24"/>
  <c r="B35" i="24"/>
  <c r="C34" i="24"/>
  <c r="B34" i="24"/>
  <c r="C33" i="24"/>
  <c r="B33" i="24"/>
  <c r="C32" i="24"/>
  <c r="B32" i="24"/>
  <c r="C31" i="24"/>
  <c r="B31" i="24"/>
  <c r="A31" i="24"/>
  <c r="C30" i="24"/>
  <c r="B30" i="24"/>
  <c r="C29" i="24"/>
  <c r="B29" i="24"/>
  <c r="C28" i="24"/>
  <c r="B28" i="24"/>
  <c r="C27" i="24"/>
  <c r="B27" i="24"/>
  <c r="C26" i="24"/>
  <c r="B26" i="24"/>
  <c r="C25" i="24"/>
  <c r="B25" i="24"/>
  <c r="C24" i="24"/>
  <c r="B24" i="24"/>
  <c r="C23" i="24"/>
  <c r="B23" i="24"/>
  <c r="C22" i="24"/>
  <c r="B22" i="24"/>
  <c r="C21" i="24"/>
  <c r="B21" i="24"/>
  <c r="C20" i="24"/>
  <c r="B20" i="24"/>
  <c r="C19" i="24"/>
  <c r="B19" i="24"/>
  <c r="C18" i="24"/>
  <c r="B18" i="24"/>
  <c r="A18" i="24"/>
  <c r="C17" i="24"/>
  <c r="B17" i="24"/>
  <c r="C16" i="24"/>
  <c r="B16" i="24"/>
  <c r="C15" i="24"/>
  <c r="B15" i="24"/>
  <c r="A15" i="24"/>
  <c r="C14" i="24"/>
  <c r="B14" i="24"/>
  <c r="C13" i="24"/>
  <c r="B13" i="24"/>
  <c r="A13" i="24"/>
  <c r="C12" i="24"/>
  <c r="B12" i="24"/>
  <c r="C11" i="24"/>
  <c r="B11" i="24"/>
  <c r="C10" i="24"/>
  <c r="B10" i="24"/>
  <c r="C9" i="24"/>
  <c r="B9" i="24"/>
  <c r="C8" i="24"/>
  <c r="B8" i="24"/>
  <c r="C7" i="24"/>
  <c r="B7" i="24"/>
  <c r="C6" i="24"/>
  <c r="B6" i="24"/>
  <c r="C5" i="24"/>
  <c r="B5" i="24"/>
  <c r="C4" i="24"/>
  <c r="B4" i="24"/>
  <c r="A4" i="24"/>
  <c r="A2" i="24"/>
  <c r="A1" i="24"/>
  <c r="C109" i="23"/>
  <c r="B109" i="23"/>
  <c r="C108" i="23"/>
  <c r="B108" i="23"/>
  <c r="C107" i="23"/>
  <c r="B107" i="23"/>
  <c r="C106" i="23"/>
  <c r="B106" i="23"/>
  <c r="C105" i="23"/>
  <c r="B105" i="23"/>
  <c r="C104" i="23"/>
  <c r="B104" i="23"/>
  <c r="C103" i="23"/>
  <c r="B103" i="23"/>
  <c r="C102" i="23"/>
  <c r="B102" i="23"/>
  <c r="C101" i="23"/>
  <c r="B101" i="23"/>
  <c r="C100" i="23"/>
  <c r="B100" i="23"/>
  <c r="C99" i="23"/>
  <c r="B99" i="23"/>
  <c r="C98" i="23"/>
  <c r="B98" i="23"/>
  <c r="A98" i="23"/>
  <c r="C97" i="23"/>
  <c r="B97" i="23"/>
  <c r="C96" i="23"/>
  <c r="B96" i="23"/>
  <c r="C95" i="23"/>
  <c r="B95" i="23"/>
  <c r="C94" i="23"/>
  <c r="B94" i="23"/>
  <c r="C93" i="23"/>
  <c r="B93" i="23"/>
  <c r="C92" i="23"/>
  <c r="B92" i="23"/>
  <c r="C91" i="23"/>
  <c r="B91" i="23"/>
  <c r="C90" i="23"/>
  <c r="B90" i="23"/>
  <c r="C89" i="23"/>
  <c r="B89" i="23"/>
  <c r="C88" i="23"/>
  <c r="B88" i="23"/>
  <c r="C87" i="23"/>
  <c r="B87" i="23"/>
  <c r="A87" i="23"/>
  <c r="C86" i="23"/>
  <c r="B86" i="23"/>
  <c r="C85" i="23"/>
  <c r="B85" i="23"/>
  <c r="C84" i="23"/>
  <c r="B84" i="23"/>
  <c r="C83" i="23"/>
  <c r="B83" i="23"/>
  <c r="C82" i="23"/>
  <c r="B82" i="23"/>
  <c r="C81" i="23"/>
  <c r="B81" i="23"/>
  <c r="C80" i="23"/>
  <c r="B80" i="23"/>
  <c r="C79" i="23"/>
  <c r="B79" i="23"/>
  <c r="C78" i="23"/>
  <c r="B78" i="23"/>
  <c r="C77" i="23"/>
  <c r="B77" i="23"/>
  <c r="C76" i="23"/>
  <c r="B76" i="23"/>
  <c r="C75" i="23"/>
  <c r="B75" i="23"/>
  <c r="C74" i="23"/>
  <c r="B74" i="23"/>
  <c r="A74" i="23"/>
  <c r="C73" i="23"/>
  <c r="B73" i="23"/>
  <c r="C72" i="23"/>
  <c r="B72" i="23"/>
  <c r="C71" i="23"/>
  <c r="B71" i="23"/>
  <c r="C70" i="23"/>
  <c r="B70" i="23"/>
  <c r="C69" i="23"/>
  <c r="B69" i="23"/>
  <c r="C68" i="23"/>
  <c r="B68" i="23"/>
  <c r="C67" i="23"/>
  <c r="B67" i="23"/>
  <c r="C66" i="23"/>
  <c r="B66" i="23"/>
  <c r="C65" i="23"/>
  <c r="B65" i="23"/>
  <c r="C64" i="23"/>
  <c r="B64" i="23"/>
  <c r="C63" i="23"/>
  <c r="B63" i="23"/>
  <c r="C62" i="23"/>
  <c r="B62" i="23"/>
  <c r="C61" i="23"/>
  <c r="B61" i="23"/>
  <c r="C60" i="23"/>
  <c r="B60" i="23"/>
  <c r="A60" i="23"/>
  <c r="C59" i="23"/>
  <c r="B59" i="23"/>
  <c r="C58" i="23"/>
  <c r="B58" i="23"/>
  <c r="C57" i="23"/>
  <c r="B57" i="23"/>
  <c r="C56" i="23"/>
  <c r="B56" i="23"/>
  <c r="A56" i="23"/>
  <c r="C55" i="23"/>
  <c r="B55" i="23"/>
  <c r="C54" i="23"/>
  <c r="B54" i="23"/>
  <c r="C53" i="23"/>
  <c r="B53" i="23"/>
  <c r="C52" i="23"/>
  <c r="B52" i="23"/>
  <c r="C51" i="23"/>
  <c r="B51" i="23"/>
  <c r="C50" i="23"/>
  <c r="B50" i="23"/>
  <c r="C49" i="23"/>
  <c r="B49" i="23"/>
  <c r="C48" i="23"/>
  <c r="B48" i="23"/>
  <c r="C47" i="23"/>
  <c r="B47" i="23"/>
  <c r="C46" i="23"/>
  <c r="B46" i="23"/>
  <c r="A46" i="23"/>
  <c r="C45" i="23"/>
  <c r="B45" i="23"/>
  <c r="C44" i="23"/>
  <c r="B44" i="23"/>
  <c r="C43" i="23"/>
  <c r="B43" i="23"/>
  <c r="C42" i="23"/>
  <c r="B42" i="23"/>
  <c r="C41" i="23"/>
  <c r="B41" i="23"/>
  <c r="A41" i="23"/>
  <c r="C40" i="23"/>
  <c r="B40" i="23"/>
  <c r="C39" i="23"/>
  <c r="B39" i="23"/>
  <c r="A39" i="23"/>
  <c r="C38" i="23"/>
  <c r="B38" i="23"/>
  <c r="C37" i="23"/>
  <c r="B37" i="23"/>
  <c r="C36" i="23"/>
  <c r="B36" i="23"/>
  <c r="C35" i="23"/>
  <c r="B35" i="23"/>
  <c r="C34" i="23"/>
  <c r="B34" i="23"/>
  <c r="C33" i="23"/>
  <c r="B33" i="23"/>
  <c r="C32" i="23"/>
  <c r="B32" i="23"/>
  <c r="C31" i="23"/>
  <c r="B31" i="23"/>
  <c r="A31" i="23"/>
  <c r="C30" i="23"/>
  <c r="B30" i="23"/>
  <c r="C29" i="23"/>
  <c r="B29" i="23"/>
  <c r="C28" i="23"/>
  <c r="B28" i="23"/>
  <c r="C27" i="23"/>
  <c r="B27" i="23"/>
  <c r="C26" i="23"/>
  <c r="B26" i="23"/>
  <c r="C25" i="23"/>
  <c r="B25" i="23"/>
  <c r="C24" i="23"/>
  <c r="B24" i="23"/>
  <c r="C23" i="23"/>
  <c r="B23" i="23"/>
  <c r="C22" i="23"/>
  <c r="B22" i="23"/>
  <c r="C21" i="23"/>
  <c r="B21" i="23"/>
  <c r="C20" i="23"/>
  <c r="B20" i="23"/>
  <c r="C19" i="23"/>
  <c r="B19" i="23"/>
  <c r="C18" i="23"/>
  <c r="B18" i="23"/>
  <c r="A18" i="23"/>
  <c r="C17" i="23"/>
  <c r="B17" i="23"/>
  <c r="C16" i="23"/>
  <c r="B16" i="23"/>
  <c r="C15" i="23"/>
  <c r="B15" i="23"/>
  <c r="A15" i="23"/>
  <c r="C14" i="23"/>
  <c r="B14" i="23"/>
  <c r="C13" i="23"/>
  <c r="B13" i="23"/>
  <c r="A13" i="23"/>
  <c r="C12" i="23"/>
  <c r="B12" i="23"/>
  <c r="C11" i="23"/>
  <c r="B11" i="23"/>
  <c r="C10" i="23"/>
  <c r="B10" i="23"/>
  <c r="C9" i="23"/>
  <c r="B9" i="23"/>
  <c r="C8" i="23"/>
  <c r="B8" i="23"/>
  <c r="C7" i="23"/>
  <c r="B7" i="23"/>
  <c r="C6" i="23"/>
  <c r="B6" i="23"/>
  <c r="C5" i="23"/>
  <c r="B5" i="23"/>
  <c r="C4" i="23"/>
  <c r="B4" i="23"/>
  <c r="A4" i="23"/>
  <c r="A2" i="23"/>
  <c r="A1" i="23"/>
  <c r="C109" i="22"/>
  <c r="B109" i="22"/>
  <c r="C108" i="22"/>
  <c r="B108" i="22"/>
  <c r="C107" i="22"/>
  <c r="B107" i="22"/>
  <c r="C106" i="22"/>
  <c r="B106" i="22"/>
  <c r="C105" i="22"/>
  <c r="B105" i="22"/>
  <c r="C104" i="22"/>
  <c r="B104" i="22"/>
  <c r="C103" i="22"/>
  <c r="B103" i="22"/>
  <c r="C102" i="22"/>
  <c r="B102" i="22"/>
  <c r="C101" i="22"/>
  <c r="B101" i="22"/>
  <c r="C100" i="22"/>
  <c r="B100" i="22"/>
  <c r="C99" i="22"/>
  <c r="B99" i="22"/>
  <c r="C98" i="22"/>
  <c r="B98" i="22"/>
  <c r="A98" i="22"/>
  <c r="C97" i="22"/>
  <c r="B97" i="22"/>
  <c r="C96" i="22"/>
  <c r="B96" i="22"/>
  <c r="C95" i="22"/>
  <c r="B95" i="22"/>
  <c r="C94" i="22"/>
  <c r="B94" i="22"/>
  <c r="C93" i="22"/>
  <c r="B93" i="22"/>
  <c r="C92" i="22"/>
  <c r="B92" i="22"/>
  <c r="C91" i="22"/>
  <c r="B91" i="22"/>
  <c r="C90" i="22"/>
  <c r="B90" i="22"/>
  <c r="C89" i="22"/>
  <c r="B89" i="22"/>
  <c r="C88" i="22"/>
  <c r="B88" i="22"/>
  <c r="C87" i="22"/>
  <c r="B87" i="22"/>
  <c r="A87" i="22"/>
  <c r="C86" i="22"/>
  <c r="B86" i="22"/>
  <c r="C85" i="22"/>
  <c r="B85" i="22"/>
  <c r="C84" i="22"/>
  <c r="B84" i="22"/>
  <c r="C83" i="22"/>
  <c r="B83" i="22"/>
  <c r="C82" i="22"/>
  <c r="B82" i="22"/>
  <c r="C81" i="22"/>
  <c r="B81" i="22"/>
  <c r="C80" i="22"/>
  <c r="B80" i="22"/>
  <c r="C79" i="22"/>
  <c r="B79" i="22"/>
  <c r="C78" i="22"/>
  <c r="B78" i="22"/>
  <c r="C77" i="22"/>
  <c r="B77" i="22"/>
  <c r="C76" i="22"/>
  <c r="B76" i="22"/>
  <c r="C75" i="22"/>
  <c r="B75" i="22"/>
  <c r="C74" i="22"/>
  <c r="B74" i="22"/>
  <c r="A74" i="22"/>
  <c r="C73" i="22"/>
  <c r="B73" i="22"/>
  <c r="C72" i="22"/>
  <c r="B72" i="22"/>
  <c r="C71" i="22"/>
  <c r="B71" i="22"/>
  <c r="C70" i="22"/>
  <c r="B70" i="22"/>
  <c r="C69" i="22"/>
  <c r="B69" i="22"/>
  <c r="C68" i="22"/>
  <c r="B68" i="22"/>
  <c r="C67" i="22"/>
  <c r="B67" i="22"/>
  <c r="C66" i="22"/>
  <c r="B66" i="22"/>
  <c r="C65" i="22"/>
  <c r="B65" i="22"/>
  <c r="C64" i="22"/>
  <c r="B64" i="22"/>
  <c r="C63" i="22"/>
  <c r="B63" i="22"/>
  <c r="C62" i="22"/>
  <c r="B62" i="22"/>
  <c r="C61" i="22"/>
  <c r="B61" i="22"/>
  <c r="C60" i="22"/>
  <c r="B60" i="22"/>
  <c r="A60" i="22"/>
  <c r="C59" i="22"/>
  <c r="B59" i="22"/>
  <c r="C58" i="22"/>
  <c r="B58" i="22"/>
  <c r="C57" i="22"/>
  <c r="B57" i="22"/>
  <c r="C56" i="22"/>
  <c r="B56" i="22"/>
  <c r="A56" i="22"/>
  <c r="C55" i="22"/>
  <c r="B55" i="22"/>
  <c r="C54" i="22"/>
  <c r="B54" i="22"/>
  <c r="C53" i="22"/>
  <c r="B53" i="22"/>
  <c r="C52" i="22"/>
  <c r="B52" i="22"/>
  <c r="C51" i="22"/>
  <c r="B51" i="22"/>
  <c r="C50" i="22"/>
  <c r="B50" i="22"/>
  <c r="C49" i="22"/>
  <c r="B49" i="22"/>
  <c r="C48" i="22"/>
  <c r="B48" i="22"/>
  <c r="C47" i="22"/>
  <c r="B47" i="22"/>
  <c r="C46" i="22"/>
  <c r="B46" i="22"/>
  <c r="A46" i="22"/>
  <c r="C45" i="22"/>
  <c r="B45" i="22"/>
  <c r="C44" i="22"/>
  <c r="B44" i="22"/>
  <c r="C43" i="22"/>
  <c r="B43" i="22"/>
  <c r="C42" i="22"/>
  <c r="B42" i="22"/>
  <c r="C41" i="22"/>
  <c r="B41" i="22"/>
  <c r="A41" i="22"/>
  <c r="C40" i="22"/>
  <c r="B40" i="22"/>
  <c r="C39" i="22"/>
  <c r="B39" i="22"/>
  <c r="A39" i="22"/>
  <c r="C38" i="22"/>
  <c r="B38" i="22"/>
  <c r="C37" i="22"/>
  <c r="B37" i="22"/>
  <c r="C36" i="22"/>
  <c r="B36" i="22"/>
  <c r="C35" i="22"/>
  <c r="B35" i="22"/>
  <c r="C34" i="22"/>
  <c r="B34" i="22"/>
  <c r="C33" i="22"/>
  <c r="B33" i="22"/>
  <c r="C32" i="22"/>
  <c r="B32" i="22"/>
  <c r="C31" i="22"/>
  <c r="B31" i="22"/>
  <c r="A31" i="22"/>
  <c r="C30" i="22"/>
  <c r="B30" i="22"/>
  <c r="C29" i="22"/>
  <c r="B29" i="22"/>
  <c r="C28" i="22"/>
  <c r="B28" i="22"/>
  <c r="C27" i="22"/>
  <c r="B27" i="22"/>
  <c r="C26" i="22"/>
  <c r="B26" i="22"/>
  <c r="C25" i="22"/>
  <c r="B25" i="22"/>
  <c r="C24" i="22"/>
  <c r="B24" i="22"/>
  <c r="C23" i="22"/>
  <c r="B23" i="22"/>
  <c r="C22" i="22"/>
  <c r="B22" i="22"/>
  <c r="C21" i="22"/>
  <c r="B21" i="22"/>
  <c r="C20" i="22"/>
  <c r="B20" i="22"/>
  <c r="C19" i="22"/>
  <c r="B19" i="22"/>
  <c r="C18" i="22"/>
  <c r="B18" i="22"/>
  <c r="A18" i="22"/>
  <c r="C17" i="22"/>
  <c r="B17" i="22"/>
  <c r="C16" i="22"/>
  <c r="B16" i="22"/>
  <c r="C15" i="22"/>
  <c r="B15" i="22"/>
  <c r="A15" i="22"/>
  <c r="C14" i="22"/>
  <c r="B14" i="22"/>
  <c r="C13" i="22"/>
  <c r="B13" i="22"/>
  <c r="A13" i="22"/>
  <c r="C12" i="22"/>
  <c r="B12" i="22"/>
  <c r="C11" i="22"/>
  <c r="B11" i="22"/>
  <c r="C10" i="22"/>
  <c r="B10" i="22"/>
  <c r="C9" i="22"/>
  <c r="B9" i="22"/>
  <c r="C8" i="22"/>
  <c r="B8" i="22"/>
  <c r="C7" i="22"/>
  <c r="B7" i="22"/>
  <c r="C6" i="22"/>
  <c r="B6" i="22"/>
  <c r="C5" i="22"/>
  <c r="B5" i="22"/>
  <c r="C4" i="22"/>
  <c r="B4" i="22"/>
  <c r="A4" i="22"/>
  <c r="A2" i="22"/>
  <c r="A1" i="22"/>
  <c r="C109" i="21"/>
  <c r="B109" i="21"/>
  <c r="C108" i="21"/>
  <c r="B108" i="21"/>
  <c r="C107" i="21"/>
  <c r="B107" i="21"/>
  <c r="C106" i="21"/>
  <c r="B106" i="21"/>
  <c r="C105" i="21"/>
  <c r="B105" i="21"/>
  <c r="C104" i="21"/>
  <c r="B104" i="21"/>
  <c r="C103" i="21"/>
  <c r="B103" i="21"/>
  <c r="C102" i="21"/>
  <c r="B102" i="21"/>
  <c r="C101" i="21"/>
  <c r="B101" i="21"/>
  <c r="C100" i="21"/>
  <c r="B100" i="21"/>
  <c r="C99" i="21"/>
  <c r="B99" i="21"/>
  <c r="C98" i="21"/>
  <c r="B98" i="21"/>
  <c r="A98" i="21"/>
  <c r="C97" i="21"/>
  <c r="B97" i="21"/>
  <c r="C96" i="21"/>
  <c r="B96" i="21"/>
  <c r="C95" i="21"/>
  <c r="B95" i="21"/>
  <c r="C94" i="21"/>
  <c r="B94" i="21"/>
  <c r="C93" i="21"/>
  <c r="B93" i="21"/>
  <c r="C92" i="21"/>
  <c r="B92" i="21"/>
  <c r="C91" i="21"/>
  <c r="B91" i="21"/>
  <c r="C90" i="21"/>
  <c r="B90" i="21"/>
  <c r="C89" i="21"/>
  <c r="B89" i="21"/>
  <c r="C88" i="21"/>
  <c r="B88" i="21"/>
  <c r="C87" i="21"/>
  <c r="B87" i="21"/>
  <c r="A87" i="21"/>
  <c r="C86" i="21"/>
  <c r="B86" i="21"/>
  <c r="C85" i="21"/>
  <c r="B85" i="21"/>
  <c r="C84" i="21"/>
  <c r="B84" i="21"/>
  <c r="C83" i="21"/>
  <c r="B83" i="21"/>
  <c r="C82" i="21"/>
  <c r="B82" i="21"/>
  <c r="C81" i="21"/>
  <c r="B81" i="21"/>
  <c r="C80" i="21"/>
  <c r="B80" i="21"/>
  <c r="C79" i="21"/>
  <c r="B79" i="21"/>
  <c r="C78" i="21"/>
  <c r="B78" i="21"/>
  <c r="C77" i="21"/>
  <c r="B77" i="21"/>
  <c r="C76" i="21"/>
  <c r="B76" i="21"/>
  <c r="C75" i="21"/>
  <c r="B75" i="21"/>
  <c r="C74" i="21"/>
  <c r="B74" i="21"/>
  <c r="A74" i="21"/>
  <c r="C73" i="21"/>
  <c r="B73" i="21"/>
  <c r="C72" i="21"/>
  <c r="B72" i="21"/>
  <c r="C71" i="21"/>
  <c r="B71" i="21"/>
  <c r="C70" i="21"/>
  <c r="B70" i="21"/>
  <c r="C69" i="21"/>
  <c r="B69" i="21"/>
  <c r="C68" i="21"/>
  <c r="B68" i="21"/>
  <c r="C67" i="21"/>
  <c r="B67" i="21"/>
  <c r="C66" i="21"/>
  <c r="B66" i="21"/>
  <c r="C65" i="21"/>
  <c r="B65" i="21"/>
  <c r="C64" i="21"/>
  <c r="B64" i="21"/>
  <c r="C63" i="21"/>
  <c r="B63" i="21"/>
  <c r="C62" i="21"/>
  <c r="B62" i="21"/>
  <c r="C61" i="21"/>
  <c r="B61" i="21"/>
  <c r="C60" i="21"/>
  <c r="B60" i="21"/>
  <c r="A60" i="21"/>
  <c r="C59" i="21"/>
  <c r="B59" i="21"/>
  <c r="C58" i="21"/>
  <c r="B58" i="21"/>
  <c r="C57" i="21"/>
  <c r="B57" i="21"/>
  <c r="C56" i="21"/>
  <c r="B56" i="21"/>
  <c r="A56" i="21"/>
  <c r="C55" i="21"/>
  <c r="B55" i="21"/>
  <c r="C54" i="21"/>
  <c r="B54" i="21"/>
  <c r="C53" i="21"/>
  <c r="B53" i="21"/>
  <c r="C52" i="21"/>
  <c r="B52" i="21"/>
  <c r="C51" i="21"/>
  <c r="B51" i="21"/>
  <c r="C50" i="21"/>
  <c r="B50" i="21"/>
  <c r="C49" i="21"/>
  <c r="B49" i="21"/>
  <c r="C48" i="21"/>
  <c r="B48" i="21"/>
  <c r="C47" i="21"/>
  <c r="B47" i="21"/>
  <c r="C46" i="21"/>
  <c r="B46" i="21"/>
  <c r="A46" i="21"/>
  <c r="C45" i="21"/>
  <c r="B45" i="21"/>
  <c r="C44" i="21"/>
  <c r="B44" i="21"/>
  <c r="C43" i="21"/>
  <c r="B43" i="21"/>
  <c r="C42" i="21"/>
  <c r="B42" i="21"/>
  <c r="C41" i="21"/>
  <c r="B41" i="21"/>
  <c r="A41" i="21"/>
  <c r="C40" i="21"/>
  <c r="B40" i="21"/>
  <c r="C39" i="21"/>
  <c r="B39" i="21"/>
  <c r="A39" i="21"/>
  <c r="C38" i="21"/>
  <c r="B38" i="21"/>
  <c r="C37" i="21"/>
  <c r="B37" i="21"/>
  <c r="C36" i="21"/>
  <c r="B36" i="21"/>
  <c r="C35" i="21"/>
  <c r="B35" i="21"/>
  <c r="C34" i="21"/>
  <c r="B34" i="21"/>
  <c r="C33" i="21"/>
  <c r="B33" i="21"/>
  <c r="C32" i="21"/>
  <c r="B32" i="21"/>
  <c r="C31" i="21"/>
  <c r="B31" i="21"/>
  <c r="A31" i="21"/>
  <c r="C30" i="21"/>
  <c r="B30" i="21"/>
  <c r="C29" i="21"/>
  <c r="B29" i="21"/>
  <c r="C28" i="21"/>
  <c r="B28" i="21"/>
  <c r="C27" i="21"/>
  <c r="B27" i="21"/>
  <c r="C26" i="21"/>
  <c r="B26" i="21"/>
  <c r="C25" i="21"/>
  <c r="B25" i="21"/>
  <c r="C24" i="21"/>
  <c r="B24" i="21"/>
  <c r="C23" i="21"/>
  <c r="B23" i="21"/>
  <c r="C22" i="21"/>
  <c r="B22" i="21"/>
  <c r="C21" i="21"/>
  <c r="B21" i="21"/>
  <c r="C20" i="21"/>
  <c r="B20" i="21"/>
  <c r="C19" i="21"/>
  <c r="B19" i="21"/>
  <c r="C18" i="21"/>
  <c r="B18" i="21"/>
  <c r="A18" i="21"/>
  <c r="C17" i="21"/>
  <c r="B17" i="21"/>
  <c r="C16" i="21"/>
  <c r="B16" i="21"/>
  <c r="C15" i="21"/>
  <c r="B15" i="21"/>
  <c r="A15" i="21"/>
  <c r="C14" i="21"/>
  <c r="B14" i="21"/>
  <c r="C13" i="21"/>
  <c r="B13" i="21"/>
  <c r="A13" i="21"/>
  <c r="C12" i="21"/>
  <c r="B12" i="21"/>
  <c r="C11" i="21"/>
  <c r="B11" i="21"/>
  <c r="C10" i="21"/>
  <c r="B10" i="21"/>
  <c r="C9" i="21"/>
  <c r="B9" i="21"/>
  <c r="C8" i="21"/>
  <c r="B8" i="21"/>
  <c r="C7" i="21"/>
  <c r="B7" i="21"/>
  <c r="C6" i="21"/>
  <c r="B6" i="21"/>
  <c r="C5" i="21"/>
  <c r="B5" i="21"/>
  <c r="C4" i="21"/>
  <c r="B4" i="21"/>
  <c r="A4" i="21"/>
  <c r="A2" i="21"/>
  <c r="A1" i="21"/>
  <c r="C109" i="20"/>
  <c r="B109" i="20"/>
  <c r="C108" i="20"/>
  <c r="B108" i="20"/>
  <c r="C107" i="20"/>
  <c r="B107" i="20"/>
  <c r="C106" i="20"/>
  <c r="B106" i="20"/>
  <c r="C105" i="20"/>
  <c r="B105" i="20"/>
  <c r="C104" i="20"/>
  <c r="B104" i="20"/>
  <c r="C103" i="20"/>
  <c r="B103" i="20"/>
  <c r="C102" i="20"/>
  <c r="B102" i="20"/>
  <c r="C101" i="20"/>
  <c r="B101" i="20"/>
  <c r="C100" i="20"/>
  <c r="B100" i="20"/>
  <c r="C99" i="20"/>
  <c r="B99" i="20"/>
  <c r="C98" i="20"/>
  <c r="B98" i="20"/>
  <c r="A98" i="20"/>
  <c r="C97" i="20"/>
  <c r="B97" i="20"/>
  <c r="C96" i="20"/>
  <c r="B96" i="20"/>
  <c r="C95" i="20"/>
  <c r="B95" i="20"/>
  <c r="C94" i="20"/>
  <c r="B94" i="20"/>
  <c r="C93" i="20"/>
  <c r="B93" i="20"/>
  <c r="C92" i="20"/>
  <c r="B92" i="20"/>
  <c r="C91" i="20"/>
  <c r="B91" i="20"/>
  <c r="C90" i="20"/>
  <c r="B90" i="20"/>
  <c r="C89" i="20"/>
  <c r="B89" i="20"/>
  <c r="C88" i="20"/>
  <c r="B88" i="20"/>
  <c r="C87" i="20"/>
  <c r="B87" i="20"/>
  <c r="A87" i="20"/>
  <c r="C86" i="20"/>
  <c r="B86" i="20"/>
  <c r="C85" i="20"/>
  <c r="B85" i="20"/>
  <c r="C84" i="20"/>
  <c r="B84" i="20"/>
  <c r="C83" i="20"/>
  <c r="B83" i="20"/>
  <c r="C82" i="20"/>
  <c r="B82" i="20"/>
  <c r="C81" i="20"/>
  <c r="B81" i="20"/>
  <c r="C80" i="20"/>
  <c r="B80" i="20"/>
  <c r="C79" i="20"/>
  <c r="B79" i="20"/>
  <c r="C78" i="20"/>
  <c r="B78" i="20"/>
  <c r="C77" i="20"/>
  <c r="B77" i="20"/>
  <c r="C76" i="20"/>
  <c r="B76" i="20"/>
  <c r="C75" i="20"/>
  <c r="B75" i="20"/>
  <c r="C74" i="20"/>
  <c r="B74" i="20"/>
  <c r="A74" i="20"/>
  <c r="C73" i="20"/>
  <c r="B73" i="20"/>
  <c r="C72" i="20"/>
  <c r="B72" i="20"/>
  <c r="C71" i="20"/>
  <c r="B71" i="20"/>
  <c r="C70" i="20"/>
  <c r="B70" i="20"/>
  <c r="C69" i="20"/>
  <c r="B69" i="20"/>
  <c r="C68" i="20"/>
  <c r="B68" i="20"/>
  <c r="C67" i="20"/>
  <c r="B67" i="20"/>
  <c r="C66" i="20"/>
  <c r="B66" i="20"/>
  <c r="C65" i="20"/>
  <c r="B65" i="20"/>
  <c r="C64" i="20"/>
  <c r="B64" i="20"/>
  <c r="C63" i="20"/>
  <c r="B63" i="20"/>
  <c r="C62" i="20"/>
  <c r="B62" i="20"/>
  <c r="C61" i="20"/>
  <c r="B61" i="20"/>
  <c r="C60" i="20"/>
  <c r="B60" i="20"/>
  <c r="A60" i="20"/>
  <c r="C59" i="20"/>
  <c r="B59" i="20"/>
  <c r="C58" i="20"/>
  <c r="B58" i="20"/>
  <c r="C57" i="20"/>
  <c r="B57" i="20"/>
  <c r="C56" i="20"/>
  <c r="B56" i="20"/>
  <c r="A56" i="20"/>
  <c r="C55" i="20"/>
  <c r="B55" i="20"/>
  <c r="C54" i="20"/>
  <c r="B54" i="20"/>
  <c r="C53" i="20"/>
  <c r="B53" i="20"/>
  <c r="C52" i="20"/>
  <c r="B52" i="20"/>
  <c r="C51" i="20"/>
  <c r="B51" i="20"/>
  <c r="C50" i="20"/>
  <c r="B50" i="20"/>
  <c r="C49" i="20"/>
  <c r="B49" i="20"/>
  <c r="C48" i="20"/>
  <c r="B48" i="20"/>
  <c r="C47" i="20"/>
  <c r="B47" i="20"/>
  <c r="C46" i="20"/>
  <c r="B46" i="20"/>
  <c r="A46" i="20"/>
  <c r="C45" i="20"/>
  <c r="B45" i="20"/>
  <c r="C44" i="20"/>
  <c r="B44" i="20"/>
  <c r="C43" i="20"/>
  <c r="B43" i="20"/>
  <c r="C42" i="20"/>
  <c r="B42" i="20"/>
  <c r="C41" i="20"/>
  <c r="B41" i="20"/>
  <c r="A41" i="20"/>
  <c r="C40" i="20"/>
  <c r="B40" i="20"/>
  <c r="C39" i="20"/>
  <c r="B39" i="20"/>
  <c r="A39" i="20"/>
  <c r="C38" i="20"/>
  <c r="B38" i="20"/>
  <c r="C37" i="20"/>
  <c r="B37" i="20"/>
  <c r="C36" i="20"/>
  <c r="B36" i="20"/>
  <c r="C35" i="20"/>
  <c r="B35" i="20"/>
  <c r="C34" i="20"/>
  <c r="B34" i="20"/>
  <c r="C33" i="20"/>
  <c r="B33" i="20"/>
  <c r="C32" i="20"/>
  <c r="B32" i="20"/>
  <c r="C31" i="20"/>
  <c r="B31" i="20"/>
  <c r="A31" i="20"/>
  <c r="C30" i="20"/>
  <c r="B30" i="20"/>
  <c r="C29" i="20"/>
  <c r="B29" i="20"/>
  <c r="C28" i="20"/>
  <c r="B28" i="20"/>
  <c r="C27" i="20"/>
  <c r="B27" i="20"/>
  <c r="C26" i="20"/>
  <c r="B26" i="20"/>
  <c r="C25" i="20"/>
  <c r="B25" i="20"/>
  <c r="C24" i="20"/>
  <c r="B24" i="20"/>
  <c r="C23" i="20"/>
  <c r="B23" i="20"/>
  <c r="C22" i="20"/>
  <c r="B22" i="20"/>
  <c r="C21" i="20"/>
  <c r="B21" i="20"/>
  <c r="C20" i="20"/>
  <c r="B20" i="20"/>
  <c r="C19" i="20"/>
  <c r="B19" i="20"/>
  <c r="C18" i="20"/>
  <c r="B18" i="20"/>
  <c r="A18" i="20"/>
  <c r="C17" i="20"/>
  <c r="B17" i="20"/>
  <c r="C16" i="20"/>
  <c r="B16" i="20"/>
  <c r="C15" i="20"/>
  <c r="B15" i="20"/>
  <c r="A15" i="20"/>
  <c r="C14" i="20"/>
  <c r="B14" i="20"/>
  <c r="C13" i="20"/>
  <c r="B13" i="20"/>
  <c r="A13" i="20"/>
  <c r="C12" i="20"/>
  <c r="B12" i="20"/>
  <c r="C11" i="20"/>
  <c r="B11" i="20"/>
  <c r="C10" i="20"/>
  <c r="B10" i="20"/>
  <c r="C9" i="20"/>
  <c r="B9" i="20"/>
  <c r="C8" i="20"/>
  <c r="B8" i="20"/>
  <c r="C7" i="20"/>
  <c r="B7" i="20"/>
  <c r="C6" i="20"/>
  <c r="B6" i="20"/>
  <c r="C5" i="20"/>
  <c r="B5" i="20"/>
  <c r="C4" i="20"/>
  <c r="B4" i="20"/>
  <c r="A4" i="20"/>
  <c r="A1" i="20"/>
  <c r="C109" i="19"/>
  <c r="B109" i="19"/>
  <c r="C108" i="19"/>
  <c r="B108" i="19"/>
  <c r="C107" i="19"/>
  <c r="B107" i="19"/>
  <c r="C106" i="19"/>
  <c r="B106" i="19"/>
  <c r="C105" i="19"/>
  <c r="B105" i="19"/>
  <c r="C104" i="19"/>
  <c r="B104" i="19"/>
  <c r="C103" i="19"/>
  <c r="B103" i="19"/>
  <c r="C102" i="19"/>
  <c r="B102" i="19"/>
  <c r="C101" i="19"/>
  <c r="B101" i="19"/>
  <c r="C100" i="19"/>
  <c r="B100" i="19"/>
  <c r="C99" i="19"/>
  <c r="B99" i="19"/>
  <c r="C98" i="19"/>
  <c r="B98" i="19"/>
  <c r="A98" i="19"/>
  <c r="C97" i="19"/>
  <c r="B97" i="19"/>
  <c r="C96" i="19"/>
  <c r="B96" i="19"/>
  <c r="C95" i="19"/>
  <c r="B95" i="19"/>
  <c r="C94" i="19"/>
  <c r="B94" i="19"/>
  <c r="C93" i="19"/>
  <c r="B93" i="19"/>
  <c r="C92" i="19"/>
  <c r="B92" i="19"/>
  <c r="C91" i="19"/>
  <c r="B91" i="19"/>
  <c r="C90" i="19"/>
  <c r="B90" i="19"/>
  <c r="C89" i="19"/>
  <c r="B89" i="19"/>
  <c r="C88" i="19"/>
  <c r="B88" i="19"/>
  <c r="C87" i="19"/>
  <c r="B87" i="19"/>
  <c r="A87" i="19"/>
  <c r="C86" i="19"/>
  <c r="B86" i="19"/>
  <c r="C85" i="19"/>
  <c r="B85" i="19"/>
  <c r="C84" i="19"/>
  <c r="B84" i="19"/>
  <c r="C83" i="19"/>
  <c r="B83" i="19"/>
  <c r="C82" i="19"/>
  <c r="B82" i="19"/>
  <c r="C81" i="19"/>
  <c r="B81" i="19"/>
  <c r="C80" i="19"/>
  <c r="B80" i="19"/>
  <c r="C79" i="19"/>
  <c r="B79" i="19"/>
  <c r="C78" i="19"/>
  <c r="B78" i="19"/>
  <c r="C77" i="19"/>
  <c r="B77" i="19"/>
  <c r="C76" i="19"/>
  <c r="B76" i="19"/>
  <c r="C75" i="19"/>
  <c r="B75" i="19"/>
  <c r="C74" i="19"/>
  <c r="B74" i="19"/>
  <c r="A74" i="19"/>
  <c r="C73" i="19"/>
  <c r="B73" i="19"/>
  <c r="C72" i="19"/>
  <c r="B72" i="19"/>
  <c r="C71" i="19"/>
  <c r="B71" i="19"/>
  <c r="C70" i="19"/>
  <c r="B70" i="19"/>
  <c r="C69" i="19"/>
  <c r="B69" i="19"/>
  <c r="C68" i="19"/>
  <c r="B68" i="19"/>
  <c r="C67" i="19"/>
  <c r="B67" i="19"/>
  <c r="C66" i="19"/>
  <c r="B66" i="19"/>
  <c r="C65" i="19"/>
  <c r="B65" i="19"/>
  <c r="C64" i="19"/>
  <c r="B64" i="19"/>
  <c r="C63" i="19"/>
  <c r="B63" i="19"/>
  <c r="C62" i="19"/>
  <c r="B62" i="19"/>
  <c r="C61" i="19"/>
  <c r="B61" i="19"/>
  <c r="C60" i="19"/>
  <c r="B60" i="19"/>
  <c r="A60" i="19"/>
  <c r="C59" i="19"/>
  <c r="B59" i="19"/>
  <c r="C58" i="19"/>
  <c r="B58" i="19"/>
  <c r="C57" i="19"/>
  <c r="B57" i="19"/>
  <c r="C56" i="19"/>
  <c r="B56" i="19"/>
  <c r="A56" i="19"/>
  <c r="C55" i="19"/>
  <c r="B55" i="19"/>
  <c r="C54" i="19"/>
  <c r="B54" i="19"/>
  <c r="C53" i="19"/>
  <c r="B53" i="19"/>
  <c r="C52" i="19"/>
  <c r="B52" i="19"/>
  <c r="C51" i="19"/>
  <c r="B51" i="19"/>
  <c r="C50" i="19"/>
  <c r="B50" i="19"/>
  <c r="C49" i="19"/>
  <c r="B49" i="19"/>
  <c r="C48" i="19"/>
  <c r="B48" i="19"/>
  <c r="C47" i="19"/>
  <c r="B47" i="19"/>
  <c r="C46" i="19"/>
  <c r="B46" i="19"/>
  <c r="A46" i="19"/>
  <c r="C45" i="19"/>
  <c r="B45" i="19"/>
  <c r="C44" i="19"/>
  <c r="B44" i="19"/>
  <c r="C43" i="19"/>
  <c r="B43" i="19"/>
  <c r="C42" i="19"/>
  <c r="B42" i="19"/>
  <c r="C41" i="19"/>
  <c r="B41" i="19"/>
  <c r="A41" i="19"/>
  <c r="C40" i="19"/>
  <c r="B40" i="19"/>
  <c r="C39" i="19"/>
  <c r="B39" i="19"/>
  <c r="A39" i="19"/>
  <c r="C38" i="19"/>
  <c r="B38" i="19"/>
  <c r="C37" i="19"/>
  <c r="B37" i="19"/>
  <c r="C36" i="19"/>
  <c r="B36" i="19"/>
  <c r="C35" i="19"/>
  <c r="B35" i="19"/>
  <c r="C34" i="19"/>
  <c r="B34" i="19"/>
  <c r="C33" i="19"/>
  <c r="B33" i="19"/>
  <c r="C32" i="19"/>
  <c r="B32" i="19"/>
  <c r="C31" i="19"/>
  <c r="B31" i="19"/>
  <c r="A31" i="19"/>
  <c r="C30" i="19"/>
  <c r="B30" i="19"/>
  <c r="C29" i="19"/>
  <c r="B29" i="19"/>
  <c r="C28" i="19"/>
  <c r="B28" i="19"/>
  <c r="C27" i="19"/>
  <c r="B27" i="19"/>
  <c r="C26" i="19"/>
  <c r="B26" i="19"/>
  <c r="C25" i="19"/>
  <c r="B25" i="19"/>
  <c r="C24" i="19"/>
  <c r="B24" i="19"/>
  <c r="C23" i="19"/>
  <c r="B23" i="19"/>
  <c r="C22" i="19"/>
  <c r="B22" i="19"/>
  <c r="C21" i="19"/>
  <c r="B21" i="19"/>
  <c r="C20" i="19"/>
  <c r="B20" i="19"/>
  <c r="C19" i="19"/>
  <c r="B19" i="19"/>
  <c r="C18" i="19"/>
  <c r="B18" i="19"/>
  <c r="A18" i="19"/>
  <c r="C17" i="19"/>
  <c r="B17" i="19"/>
  <c r="C16" i="19"/>
  <c r="B16" i="19"/>
  <c r="C15" i="19"/>
  <c r="B15" i="19"/>
  <c r="A15" i="19"/>
  <c r="C14" i="19"/>
  <c r="B14" i="19"/>
  <c r="C13" i="19"/>
  <c r="B13" i="19"/>
  <c r="A13" i="19"/>
  <c r="C12" i="19"/>
  <c r="B12" i="19"/>
  <c r="C11" i="19"/>
  <c r="B11" i="19"/>
  <c r="C10" i="19"/>
  <c r="B10" i="19"/>
  <c r="C9" i="19"/>
  <c r="B9" i="19"/>
  <c r="C8" i="19"/>
  <c r="B8" i="19"/>
  <c r="C7" i="19"/>
  <c r="B7" i="19"/>
  <c r="C6" i="19"/>
  <c r="B6" i="19"/>
  <c r="C5" i="19"/>
  <c r="B5" i="19"/>
  <c r="C4" i="19"/>
  <c r="B4" i="19"/>
  <c r="A4" i="19"/>
  <c r="A1" i="19"/>
  <c r="C109" i="18"/>
  <c r="B109" i="18"/>
  <c r="C108" i="18"/>
  <c r="B108" i="18"/>
  <c r="C107" i="18"/>
  <c r="B107" i="18"/>
  <c r="C106" i="18"/>
  <c r="B106" i="18"/>
  <c r="C105" i="18"/>
  <c r="B105" i="18"/>
  <c r="C104" i="18"/>
  <c r="B104" i="18"/>
  <c r="C103" i="18"/>
  <c r="B103" i="18"/>
  <c r="C102" i="18"/>
  <c r="B102" i="18"/>
  <c r="C101" i="18"/>
  <c r="B101" i="18"/>
  <c r="C100" i="18"/>
  <c r="B100" i="18"/>
  <c r="C99" i="18"/>
  <c r="B99" i="18"/>
  <c r="C98" i="18"/>
  <c r="B98" i="18"/>
  <c r="A98" i="18"/>
  <c r="C97" i="18"/>
  <c r="B97" i="18"/>
  <c r="C96" i="18"/>
  <c r="B96" i="18"/>
  <c r="C95" i="18"/>
  <c r="B95" i="18"/>
  <c r="C94" i="18"/>
  <c r="B94" i="18"/>
  <c r="C93" i="18"/>
  <c r="B93" i="18"/>
  <c r="C92" i="18"/>
  <c r="B92" i="18"/>
  <c r="C91" i="18"/>
  <c r="B91" i="18"/>
  <c r="C90" i="18"/>
  <c r="B90" i="18"/>
  <c r="C89" i="18"/>
  <c r="B89" i="18"/>
  <c r="C88" i="18"/>
  <c r="B88" i="18"/>
  <c r="C87" i="18"/>
  <c r="B87" i="18"/>
  <c r="A87" i="18"/>
  <c r="C86" i="18"/>
  <c r="B86" i="18"/>
  <c r="C85" i="18"/>
  <c r="B85" i="18"/>
  <c r="C84" i="18"/>
  <c r="B84" i="18"/>
  <c r="C83" i="18"/>
  <c r="B83" i="18"/>
  <c r="C82" i="18"/>
  <c r="B82" i="18"/>
  <c r="C81" i="18"/>
  <c r="B81" i="18"/>
  <c r="C80" i="18"/>
  <c r="B80" i="18"/>
  <c r="C79" i="18"/>
  <c r="B79" i="18"/>
  <c r="C78" i="18"/>
  <c r="B78" i="18"/>
  <c r="C77" i="18"/>
  <c r="B77" i="18"/>
  <c r="C76" i="18"/>
  <c r="B76" i="18"/>
  <c r="C75" i="18"/>
  <c r="B75" i="18"/>
  <c r="C74" i="18"/>
  <c r="B74" i="18"/>
  <c r="A74" i="18"/>
  <c r="C73" i="18"/>
  <c r="B73" i="18"/>
  <c r="C72" i="18"/>
  <c r="B72" i="18"/>
  <c r="C71" i="18"/>
  <c r="B71" i="18"/>
  <c r="C70" i="18"/>
  <c r="B70" i="18"/>
  <c r="C69" i="18"/>
  <c r="B69" i="18"/>
  <c r="C68" i="18"/>
  <c r="B68" i="18"/>
  <c r="C67" i="18"/>
  <c r="B67" i="18"/>
  <c r="C66" i="18"/>
  <c r="B66" i="18"/>
  <c r="C65" i="18"/>
  <c r="B65" i="18"/>
  <c r="C64" i="18"/>
  <c r="B64" i="18"/>
  <c r="C63" i="18"/>
  <c r="B63" i="18"/>
  <c r="C62" i="18"/>
  <c r="B62" i="18"/>
  <c r="C61" i="18"/>
  <c r="B61" i="18"/>
  <c r="C60" i="18"/>
  <c r="B60" i="18"/>
  <c r="A60" i="18"/>
  <c r="C59" i="18"/>
  <c r="B59" i="18"/>
  <c r="C58" i="18"/>
  <c r="B58" i="18"/>
  <c r="C57" i="18"/>
  <c r="B57" i="18"/>
  <c r="C56" i="18"/>
  <c r="B56" i="18"/>
  <c r="A56" i="18"/>
  <c r="C55" i="18"/>
  <c r="B55" i="18"/>
  <c r="C54" i="18"/>
  <c r="B54" i="18"/>
  <c r="C53" i="18"/>
  <c r="B53" i="18"/>
  <c r="C52" i="18"/>
  <c r="B52" i="18"/>
  <c r="C51" i="18"/>
  <c r="B51" i="18"/>
  <c r="C50" i="18"/>
  <c r="B50" i="18"/>
  <c r="C49" i="18"/>
  <c r="B49" i="18"/>
  <c r="C48" i="18"/>
  <c r="B48" i="18"/>
  <c r="C47" i="18"/>
  <c r="B47" i="18"/>
  <c r="C46" i="18"/>
  <c r="B46" i="18"/>
  <c r="A46" i="18"/>
  <c r="C45" i="18"/>
  <c r="B45" i="18"/>
  <c r="C44" i="18"/>
  <c r="B44" i="18"/>
  <c r="C43" i="18"/>
  <c r="B43" i="18"/>
  <c r="C42" i="18"/>
  <c r="B42" i="18"/>
  <c r="C41" i="18"/>
  <c r="B41" i="18"/>
  <c r="A41" i="18"/>
  <c r="C40" i="18"/>
  <c r="B40" i="18"/>
  <c r="C39" i="18"/>
  <c r="B39" i="18"/>
  <c r="A39" i="18"/>
  <c r="C38" i="18"/>
  <c r="B38" i="18"/>
  <c r="C37" i="18"/>
  <c r="B37" i="18"/>
  <c r="C36" i="18"/>
  <c r="B36" i="18"/>
  <c r="C35" i="18"/>
  <c r="B35" i="18"/>
  <c r="C34" i="18"/>
  <c r="B34" i="18"/>
  <c r="C33" i="18"/>
  <c r="B33" i="18"/>
  <c r="C32" i="18"/>
  <c r="B32" i="18"/>
  <c r="C31" i="18"/>
  <c r="B31" i="18"/>
  <c r="A31" i="18"/>
  <c r="C30" i="18"/>
  <c r="B30" i="18"/>
  <c r="C29" i="18"/>
  <c r="B29" i="18"/>
  <c r="C28" i="18"/>
  <c r="B28" i="18"/>
  <c r="C27" i="18"/>
  <c r="B27" i="18"/>
  <c r="C26" i="18"/>
  <c r="B26" i="18"/>
  <c r="C25" i="18"/>
  <c r="B25" i="18"/>
  <c r="C24" i="18"/>
  <c r="B24" i="18"/>
  <c r="C23" i="18"/>
  <c r="B23" i="18"/>
  <c r="C22" i="18"/>
  <c r="B22" i="18"/>
  <c r="C21" i="18"/>
  <c r="B21" i="18"/>
  <c r="C20" i="18"/>
  <c r="B20" i="18"/>
  <c r="C19" i="18"/>
  <c r="B19" i="18"/>
  <c r="C18" i="18"/>
  <c r="B18" i="18"/>
  <c r="A18" i="18"/>
  <c r="C17" i="18"/>
  <c r="B17" i="18"/>
  <c r="C16" i="18"/>
  <c r="B16" i="18"/>
  <c r="C15" i="18"/>
  <c r="B15" i="18"/>
  <c r="A15" i="18"/>
  <c r="C14" i="18"/>
  <c r="B14" i="18"/>
  <c r="C13" i="18"/>
  <c r="B13" i="18"/>
  <c r="A13" i="18"/>
  <c r="C12" i="18"/>
  <c r="B12" i="18"/>
  <c r="C11" i="18"/>
  <c r="B11" i="18"/>
  <c r="C10" i="18"/>
  <c r="B10" i="18"/>
  <c r="C9" i="18"/>
  <c r="B9" i="18"/>
  <c r="C8" i="18"/>
  <c r="B8" i="18"/>
  <c r="C7" i="18"/>
  <c r="B7" i="18"/>
  <c r="C6" i="18"/>
  <c r="B6" i="18"/>
  <c r="C5" i="18"/>
  <c r="B5" i="18"/>
  <c r="C4" i="18"/>
  <c r="B4" i="18"/>
  <c r="A4" i="18"/>
  <c r="A1" i="18"/>
  <c r="C109" i="17"/>
  <c r="B109" i="17"/>
  <c r="C108" i="17"/>
  <c r="B108" i="17"/>
  <c r="C107" i="17"/>
  <c r="B107" i="17"/>
  <c r="C106" i="17"/>
  <c r="B106" i="17"/>
  <c r="C105" i="17"/>
  <c r="B105" i="17"/>
  <c r="C104" i="17"/>
  <c r="B104" i="17"/>
  <c r="C103" i="17"/>
  <c r="B103" i="17"/>
  <c r="C102" i="17"/>
  <c r="B102" i="17"/>
  <c r="C101" i="17"/>
  <c r="B101" i="17"/>
  <c r="C100" i="17"/>
  <c r="B100" i="17"/>
  <c r="C99" i="17"/>
  <c r="B99" i="17"/>
  <c r="C98" i="17"/>
  <c r="B98" i="17"/>
  <c r="A98" i="17"/>
  <c r="C97" i="17"/>
  <c r="B97" i="17"/>
  <c r="C96" i="17"/>
  <c r="B96" i="17"/>
  <c r="C95" i="17"/>
  <c r="B95" i="17"/>
  <c r="C94" i="17"/>
  <c r="B94" i="17"/>
  <c r="C93" i="17"/>
  <c r="B93" i="17"/>
  <c r="C92" i="17"/>
  <c r="B92" i="17"/>
  <c r="C91" i="17"/>
  <c r="B91" i="17"/>
  <c r="C90" i="17"/>
  <c r="B90" i="17"/>
  <c r="C89" i="17"/>
  <c r="B89" i="17"/>
  <c r="C88" i="17"/>
  <c r="B88" i="17"/>
  <c r="C87" i="17"/>
  <c r="B87" i="17"/>
  <c r="A87" i="17"/>
  <c r="C86" i="17"/>
  <c r="B86" i="17"/>
  <c r="C85" i="17"/>
  <c r="B85" i="17"/>
  <c r="C84" i="17"/>
  <c r="B84" i="17"/>
  <c r="C83" i="17"/>
  <c r="B83" i="17"/>
  <c r="C82" i="17"/>
  <c r="B82" i="17"/>
  <c r="C81" i="17"/>
  <c r="B81" i="17"/>
  <c r="C80" i="17"/>
  <c r="B80" i="17"/>
  <c r="C79" i="17"/>
  <c r="B79" i="17"/>
  <c r="C78" i="17"/>
  <c r="B78" i="17"/>
  <c r="C77" i="17"/>
  <c r="B77" i="17"/>
  <c r="C76" i="17"/>
  <c r="B76" i="17"/>
  <c r="C75" i="17"/>
  <c r="B75" i="17"/>
  <c r="C74" i="17"/>
  <c r="B74" i="17"/>
  <c r="A74" i="17"/>
  <c r="C73" i="17"/>
  <c r="B73" i="17"/>
  <c r="C72" i="17"/>
  <c r="B72" i="17"/>
  <c r="C71" i="17"/>
  <c r="B71" i="17"/>
  <c r="C70" i="17"/>
  <c r="B70" i="17"/>
  <c r="C69" i="17"/>
  <c r="B69" i="17"/>
  <c r="C68" i="17"/>
  <c r="B68" i="17"/>
  <c r="C67" i="17"/>
  <c r="B67" i="17"/>
  <c r="C66" i="17"/>
  <c r="B66" i="17"/>
  <c r="C65" i="17"/>
  <c r="B65" i="17"/>
  <c r="C64" i="17"/>
  <c r="B64" i="17"/>
  <c r="C63" i="17"/>
  <c r="B63" i="17"/>
  <c r="C62" i="17"/>
  <c r="B62" i="17"/>
  <c r="C61" i="17"/>
  <c r="B61" i="17"/>
  <c r="C60" i="17"/>
  <c r="B60" i="17"/>
  <c r="A60" i="17"/>
  <c r="C59" i="17"/>
  <c r="B59" i="17"/>
  <c r="C58" i="17"/>
  <c r="B58" i="17"/>
  <c r="C57" i="17"/>
  <c r="B57" i="17"/>
  <c r="C56" i="17"/>
  <c r="B56" i="17"/>
  <c r="A56" i="17"/>
  <c r="C55" i="17"/>
  <c r="B55" i="17"/>
  <c r="C54" i="17"/>
  <c r="B54" i="17"/>
  <c r="C53" i="17"/>
  <c r="B53" i="17"/>
  <c r="C52" i="17"/>
  <c r="B52" i="17"/>
  <c r="C51" i="17"/>
  <c r="B51" i="17"/>
  <c r="C50" i="17"/>
  <c r="B50" i="17"/>
  <c r="C49" i="17"/>
  <c r="B49" i="17"/>
  <c r="C48" i="17"/>
  <c r="B48" i="17"/>
  <c r="C47" i="17"/>
  <c r="B47" i="17"/>
  <c r="C46" i="17"/>
  <c r="B46" i="17"/>
  <c r="A46" i="17"/>
  <c r="C45" i="17"/>
  <c r="B45" i="17"/>
  <c r="C44" i="17"/>
  <c r="B44" i="17"/>
  <c r="C43" i="17"/>
  <c r="B43" i="17"/>
  <c r="C42" i="17"/>
  <c r="B42" i="17"/>
  <c r="C41" i="17"/>
  <c r="B41" i="17"/>
  <c r="A41" i="17"/>
  <c r="C40" i="17"/>
  <c r="B40" i="17"/>
  <c r="C39" i="17"/>
  <c r="B39" i="17"/>
  <c r="A39" i="17"/>
  <c r="C38" i="17"/>
  <c r="B38" i="17"/>
  <c r="C37" i="17"/>
  <c r="B37" i="17"/>
  <c r="C36" i="17"/>
  <c r="B36" i="17"/>
  <c r="C35" i="17"/>
  <c r="B35" i="17"/>
  <c r="C34" i="17"/>
  <c r="B34" i="17"/>
  <c r="C33" i="17"/>
  <c r="B33" i="17"/>
  <c r="C32" i="17"/>
  <c r="B32" i="17"/>
  <c r="C31" i="17"/>
  <c r="B31" i="17"/>
  <c r="A31" i="17"/>
  <c r="C30" i="17"/>
  <c r="B30" i="17"/>
  <c r="C29" i="17"/>
  <c r="B29" i="17"/>
  <c r="C28" i="17"/>
  <c r="B28" i="17"/>
  <c r="C27" i="17"/>
  <c r="B27" i="17"/>
  <c r="C26" i="17"/>
  <c r="B26" i="17"/>
  <c r="C25" i="17"/>
  <c r="B25" i="17"/>
  <c r="C24" i="17"/>
  <c r="B24" i="17"/>
  <c r="C23" i="17"/>
  <c r="B23" i="17"/>
  <c r="C22" i="17"/>
  <c r="B22" i="17"/>
  <c r="C21" i="17"/>
  <c r="B21" i="17"/>
  <c r="C20" i="17"/>
  <c r="B20" i="17"/>
  <c r="C19" i="17"/>
  <c r="B19" i="17"/>
  <c r="C18" i="17"/>
  <c r="B18" i="17"/>
  <c r="A18" i="17"/>
  <c r="C17" i="17"/>
  <c r="B17" i="17"/>
  <c r="C16" i="17"/>
  <c r="B16" i="17"/>
  <c r="C15" i="17"/>
  <c r="B15" i="17"/>
  <c r="A15" i="17"/>
  <c r="C14" i="17"/>
  <c r="B14" i="17"/>
  <c r="C13" i="17"/>
  <c r="B13" i="17"/>
  <c r="A13" i="17"/>
  <c r="C12" i="17"/>
  <c r="B12" i="17"/>
  <c r="C11" i="17"/>
  <c r="B11" i="17"/>
  <c r="C10" i="17"/>
  <c r="B10" i="17"/>
  <c r="C9" i="17"/>
  <c r="B9" i="17"/>
  <c r="C8" i="17"/>
  <c r="B8" i="17"/>
  <c r="C7" i="17"/>
  <c r="B7" i="17"/>
  <c r="C6" i="17"/>
  <c r="B6" i="17"/>
  <c r="C5" i="17"/>
  <c r="B5" i="17"/>
  <c r="C4" i="17"/>
  <c r="B4" i="17"/>
  <c r="A4" i="17"/>
  <c r="A1" i="17"/>
  <c r="C109" i="16"/>
  <c r="B109" i="16"/>
  <c r="C108" i="16"/>
  <c r="B108" i="16"/>
  <c r="C107" i="16"/>
  <c r="B107" i="16"/>
  <c r="C106" i="16"/>
  <c r="B106" i="16"/>
  <c r="C105" i="16"/>
  <c r="B105" i="16"/>
  <c r="C104" i="16"/>
  <c r="B104" i="16"/>
  <c r="C103" i="16"/>
  <c r="B103" i="16"/>
  <c r="C102" i="16"/>
  <c r="B102" i="16"/>
  <c r="C101" i="16"/>
  <c r="B101" i="16"/>
  <c r="C100" i="16"/>
  <c r="B100" i="16"/>
  <c r="C99" i="16"/>
  <c r="B99" i="16"/>
  <c r="C98" i="16"/>
  <c r="B98" i="16"/>
  <c r="A98" i="16"/>
  <c r="C97" i="16"/>
  <c r="B97" i="16"/>
  <c r="C96" i="16"/>
  <c r="B96" i="16"/>
  <c r="C95" i="16"/>
  <c r="B95" i="16"/>
  <c r="C94" i="16"/>
  <c r="B94" i="16"/>
  <c r="C93" i="16"/>
  <c r="B93" i="16"/>
  <c r="C92" i="16"/>
  <c r="B92" i="16"/>
  <c r="C91" i="16"/>
  <c r="B91" i="16"/>
  <c r="C90" i="16"/>
  <c r="B90" i="16"/>
  <c r="C89" i="16"/>
  <c r="B89" i="16"/>
  <c r="C88" i="16"/>
  <c r="B88" i="16"/>
  <c r="C87" i="16"/>
  <c r="B87" i="16"/>
  <c r="A87" i="16"/>
  <c r="C86" i="16"/>
  <c r="B86" i="16"/>
  <c r="C85" i="16"/>
  <c r="B85" i="16"/>
  <c r="C84" i="16"/>
  <c r="B84" i="16"/>
  <c r="C83" i="16"/>
  <c r="B83" i="16"/>
  <c r="C82" i="16"/>
  <c r="B82" i="16"/>
  <c r="C81" i="16"/>
  <c r="B81" i="16"/>
  <c r="C80" i="16"/>
  <c r="B80" i="16"/>
  <c r="C79" i="16"/>
  <c r="B79" i="16"/>
  <c r="C78" i="16"/>
  <c r="B78" i="16"/>
  <c r="C77" i="16"/>
  <c r="B77" i="16"/>
  <c r="C76" i="16"/>
  <c r="B76" i="16"/>
  <c r="C75" i="16"/>
  <c r="B75" i="16"/>
  <c r="C74" i="16"/>
  <c r="B74" i="16"/>
  <c r="A74" i="16"/>
  <c r="C73" i="16"/>
  <c r="B73" i="16"/>
  <c r="C72" i="16"/>
  <c r="B72" i="16"/>
  <c r="C71" i="16"/>
  <c r="B71" i="16"/>
  <c r="C70" i="16"/>
  <c r="B70" i="16"/>
  <c r="C69" i="16"/>
  <c r="B69" i="16"/>
  <c r="C68" i="16"/>
  <c r="B68" i="16"/>
  <c r="C67" i="16"/>
  <c r="B67" i="16"/>
  <c r="C66" i="16"/>
  <c r="B66" i="16"/>
  <c r="C65" i="16"/>
  <c r="B65" i="16"/>
  <c r="C64" i="16"/>
  <c r="B64" i="16"/>
  <c r="C63" i="16"/>
  <c r="B63" i="16"/>
  <c r="C62" i="16"/>
  <c r="B62" i="16"/>
  <c r="C61" i="16"/>
  <c r="B61" i="16"/>
  <c r="C60" i="16"/>
  <c r="B60" i="16"/>
  <c r="A60" i="16"/>
  <c r="C59" i="16"/>
  <c r="B59" i="16"/>
  <c r="C58" i="16"/>
  <c r="B58" i="16"/>
  <c r="C57" i="16"/>
  <c r="B57" i="16"/>
  <c r="C56" i="16"/>
  <c r="B56" i="16"/>
  <c r="A56" i="16"/>
  <c r="C55" i="16"/>
  <c r="B55" i="16"/>
  <c r="C54" i="16"/>
  <c r="B54" i="16"/>
  <c r="C53" i="16"/>
  <c r="B53" i="16"/>
  <c r="C52" i="16"/>
  <c r="B52" i="16"/>
  <c r="C51" i="16"/>
  <c r="B51" i="16"/>
  <c r="C50" i="16"/>
  <c r="B50" i="16"/>
  <c r="C49" i="16"/>
  <c r="B49" i="16"/>
  <c r="C48" i="16"/>
  <c r="B48" i="16"/>
  <c r="C47" i="16"/>
  <c r="B47" i="16"/>
  <c r="C46" i="16"/>
  <c r="B46" i="16"/>
  <c r="A46" i="16"/>
  <c r="C45" i="16"/>
  <c r="B45" i="16"/>
  <c r="C44" i="16"/>
  <c r="B44" i="16"/>
  <c r="C43" i="16"/>
  <c r="B43" i="16"/>
  <c r="C42" i="16"/>
  <c r="B42" i="16"/>
  <c r="C41" i="16"/>
  <c r="B41" i="16"/>
  <c r="A41" i="16"/>
  <c r="C40" i="16"/>
  <c r="B40" i="16"/>
  <c r="C39" i="16"/>
  <c r="B39" i="16"/>
  <c r="A39" i="16"/>
  <c r="C38" i="16"/>
  <c r="B38" i="16"/>
  <c r="C37" i="16"/>
  <c r="B37" i="16"/>
  <c r="C36" i="16"/>
  <c r="B36" i="16"/>
  <c r="C35" i="16"/>
  <c r="B35" i="16"/>
  <c r="C34" i="16"/>
  <c r="B34" i="16"/>
  <c r="C33" i="16"/>
  <c r="B33" i="16"/>
  <c r="C32" i="16"/>
  <c r="B32" i="16"/>
  <c r="C31" i="16"/>
  <c r="B31" i="16"/>
  <c r="A31" i="16"/>
  <c r="C30" i="16"/>
  <c r="B30" i="16"/>
  <c r="C29" i="16"/>
  <c r="B29" i="16"/>
  <c r="C28" i="16"/>
  <c r="B28" i="16"/>
  <c r="C27" i="16"/>
  <c r="B27" i="16"/>
  <c r="C26" i="16"/>
  <c r="B26" i="16"/>
  <c r="C25" i="16"/>
  <c r="B25" i="16"/>
  <c r="C24" i="16"/>
  <c r="B24" i="16"/>
  <c r="C23" i="16"/>
  <c r="B23" i="16"/>
  <c r="C22" i="16"/>
  <c r="B22" i="16"/>
  <c r="C21" i="16"/>
  <c r="B21" i="16"/>
  <c r="C20" i="16"/>
  <c r="B20" i="16"/>
  <c r="C19" i="16"/>
  <c r="B19" i="16"/>
  <c r="C18" i="16"/>
  <c r="B18" i="16"/>
  <c r="A18" i="16"/>
  <c r="C17" i="16"/>
  <c r="B17" i="16"/>
  <c r="C16" i="16"/>
  <c r="B16" i="16"/>
  <c r="C15" i="16"/>
  <c r="B15" i="16"/>
  <c r="A15" i="16"/>
  <c r="C14" i="16"/>
  <c r="B14" i="16"/>
  <c r="C13" i="16"/>
  <c r="B13" i="16"/>
  <c r="A13" i="16"/>
  <c r="C12" i="16"/>
  <c r="B12" i="16"/>
  <c r="C11" i="16"/>
  <c r="B11" i="16"/>
  <c r="C10" i="16"/>
  <c r="B10" i="16"/>
  <c r="C9" i="16"/>
  <c r="B9" i="16"/>
  <c r="C8" i="16"/>
  <c r="B8" i="16"/>
  <c r="C7" i="16"/>
  <c r="B7" i="16"/>
  <c r="C6" i="16"/>
  <c r="B6" i="16"/>
  <c r="C5" i="16"/>
  <c r="B5" i="16"/>
  <c r="C4" i="16"/>
  <c r="B4" i="16"/>
  <c r="A4" i="16"/>
  <c r="A1" i="16"/>
  <c r="C109" i="15"/>
  <c r="B109" i="15"/>
  <c r="C108" i="15"/>
  <c r="B108" i="15"/>
  <c r="C107" i="15"/>
  <c r="B107" i="15"/>
  <c r="C106" i="15"/>
  <c r="B106" i="15"/>
  <c r="C105" i="15"/>
  <c r="B105" i="15"/>
  <c r="C104" i="15"/>
  <c r="B104" i="15"/>
  <c r="C103" i="15"/>
  <c r="B103" i="15"/>
  <c r="C102" i="15"/>
  <c r="B102" i="15"/>
  <c r="C101" i="15"/>
  <c r="B101" i="15"/>
  <c r="C100" i="15"/>
  <c r="B100" i="15"/>
  <c r="C99" i="15"/>
  <c r="B99" i="15"/>
  <c r="C98" i="15"/>
  <c r="B98" i="15"/>
  <c r="A98" i="15"/>
  <c r="C97" i="15"/>
  <c r="B97" i="15"/>
  <c r="C96" i="15"/>
  <c r="B96" i="15"/>
  <c r="C95" i="15"/>
  <c r="B95" i="15"/>
  <c r="C94" i="15"/>
  <c r="B94" i="15"/>
  <c r="C93" i="15"/>
  <c r="B93" i="15"/>
  <c r="C92" i="15"/>
  <c r="B92" i="15"/>
  <c r="C91" i="15"/>
  <c r="B91" i="15"/>
  <c r="C90" i="15"/>
  <c r="B90" i="15"/>
  <c r="C89" i="15"/>
  <c r="B89" i="15"/>
  <c r="C88" i="15"/>
  <c r="B88" i="15"/>
  <c r="C87" i="15"/>
  <c r="B87" i="15"/>
  <c r="A87" i="15"/>
  <c r="C86" i="15"/>
  <c r="B86" i="15"/>
  <c r="C85" i="15"/>
  <c r="B85" i="15"/>
  <c r="C84" i="15"/>
  <c r="B84" i="15"/>
  <c r="C83" i="15"/>
  <c r="B83" i="15"/>
  <c r="C82" i="15"/>
  <c r="B82" i="15"/>
  <c r="C81" i="15"/>
  <c r="B81" i="15"/>
  <c r="C80" i="15"/>
  <c r="B80" i="15"/>
  <c r="C79" i="15"/>
  <c r="B79" i="15"/>
  <c r="C78" i="15"/>
  <c r="B78" i="15"/>
  <c r="C77" i="15"/>
  <c r="B77" i="15"/>
  <c r="C76" i="15"/>
  <c r="B76" i="15"/>
  <c r="C75" i="15"/>
  <c r="B75" i="15"/>
  <c r="C74" i="15"/>
  <c r="B74" i="15"/>
  <c r="A74" i="15"/>
  <c r="C73" i="15"/>
  <c r="B73" i="15"/>
  <c r="C72" i="15"/>
  <c r="B72" i="15"/>
  <c r="C71" i="15"/>
  <c r="B71" i="15"/>
  <c r="C70" i="15"/>
  <c r="B70" i="15"/>
  <c r="C69" i="15"/>
  <c r="B69" i="15"/>
  <c r="C68" i="15"/>
  <c r="B68" i="15"/>
  <c r="C67" i="15"/>
  <c r="B67" i="15"/>
  <c r="C66" i="15"/>
  <c r="B66" i="15"/>
  <c r="C65" i="15"/>
  <c r="B65" i="15"/>
  <c r="C64" i="15"/>
  <c r="B64" i="15"/>
  <c r="C63" i="15"/>
  <c r="B63" i="15"/>
  <c r="C62" i="15"/>
  <c r="B62" i="15"/>
  <c r="C61" i="15"/>
  <c r="B61" i="15"/>
  <c r="C60" i="15"/>
  <c r="B60" i="15"/>
  <c r="A60" i="15"/>
  <c r="C59" i="15"/>
  <c r="B59" i="15"/>
  <c r="C58" i="15"/>
  <c r="B58" i="15"/>
  <c r="C57" i="15"/>
  <c r="B57" i="15"/>
  <c r="C56" i="15"/>
  <c r="B56" i="15"/>
  <c r="A56" i="15"/>
  <c r="C55" i="15"/>
  <c r="B55" i="15"/>
  <c r="C54" i="15"/>
  <c r="B54" i="15"/>
  <c r="C53" i="15"/>
  <c r="B53" i="15"/>
  <c r="C52" i="15"/>
  <c r="B52" i="15"/>
  <c r="C51" i="15"/>
  <c r="B51" i="15"/>
  <c r="C50" i="15"/>
  <c r="B50" i="15"/>
  <c r="C49" i="15"/>
  <c r="B49" i="15"/>
  <c r="C48" i="15"/>
  <c r="B48" i="15"/>
  <c r="C47" i="15"/>
  <c r="B47" i="15"/>
  <c r="C46" i="15"/>
  <c r="B46" i="15"/>
  <c r="A46" i="15"/>
  <c r="C45" i="15"/>
  <c r="B45" i="15"/>
  <c r="C44" i="15"/>
  <c r="B44" i="15"/>
  <c r="C43" i="15"/>
  <c r="B43" i="15"/>
  <c r="C42" i="15"/>
  <c r="B42" i="15"/>
  <c r="C41" i="15"/>
  <c r="B41" i="15"/>
  <c r="A41" i="15"/>
  <c r="C40" i="15"/>
  <c r="B40" i="15"/>
  <c r="C39" i="15"/>
  <c r="B39" i="15"/>
  <c r="A39" i="15"/>
  <c r="C38" i="15"/>
  <c r="B38" i="15"/>
  <c r="C37" i="15"/>
  <c r="B37" i="15"/>
  <c r="C36" i="15"/>
  <c r="B36" i="15"/>
  <c r="C35" i="15"/>
  <c r="B35" i="15"/>
  <c r="C34" i="15"/>
  <c r="B34" i="15"/>
  <c r="C33" i="15"/>
  <c r="B33" i="15"/>
  <c r="C32" i="15"/>
  <c r="B32" i="15"/>
  <c r="C31" i="15"/>
  <c r="B31" i="15"/>
  <c r="A31" i="15"/>
  <c r="C30" i="15"/>
  <c r="B30" i="15"/>
  <c r="C29" i="15"/>
  <c r="B29" i="15"/>
  <c r="C28" i="15"/>
  <c r="B28" i="15"/>
  <c r="C27" i="15"/>
  <c r="B27" i="15"/>
  <c r="C26" i="15"/>
  <c r="B26" i="15"/>
  <c r="C25" i="15"/>
  <c r="B25" i="15"/>
  <c r="C24" i="15"/>
  <c r="B24" i="15"/>
  <c r="C23" i="15"/>
  <c r="B23" i="15"/>
  <c r="C22" i="15"/>
  <c r="B22" i="15"/>
  <c r="C21" i="15"/>
  <c r="B21" i="15"/>
  <c r="C20" i="15"/>
  <c r="B20" i="15"/>
  <c r="C19" i="15"/>
  <c r="B19" i="15"/>
  <c r="C18" i="15"/>
  <c r="B18" i="15"/>
  <c r="A18" i="15"/>
  <c r="C17" i="15"/>
  <c r="B17" i="15"/>
  <c r="C16" i="15"/>
  <c r="B16" i="15"/>
  <c r="C15" i="15"/>
  <c r="B15" i="15"/>
  <c r="A15" i="15"/>
  <c r="C14" i="15"/>
  <c r="B14" i="15"/>
  <c r="C13" i="15"/>
  <c r="B13" i="15"/>
  <c r="A13" i="15"/>
  <c r="C12" i="15"/>
  <c r="B12" i="15"/>
  <c r="C11" i="15"/>
  <c r="B11" i="15"/>
  <c r="C10" i="15"/>
  <c r="B10" i="15"/>
  <c r="C9" i="15"/>
  <c r="B9" i="15"/>
  <c r="C8" i="15"/>
  <c r="B8" i="15"/>
  <c r="C7" i="15"/>
  <c r="B7" i="15"/>
  <c r="C6" i="15"/>
  <c r="B6" i="15"/>
  <c r="C5" i="15"/>
  <c r="B5" i="15"/>
  <c r="C4" i="15"/>
  <c r="B4" i="15"/>
  <c r="A4" i="15"/>
  <c r="A1" i="15"/>
  <c r="C109" i="14"/>
  <c r="B109" i="14"/>
  <c r="C108" i="14"/>
  <c r="B108" i="14"/>
  <c r="C107" i="14"/>
  <c r="B107" i="14"/>
  <c r="C106" i="14"/>
  <c r="B106" i="14"/>
  <c r="C105" i="14"/>
  <c r="B105" i="14"/>
  <c r="C104" i="14"/>
  <c r="B104" i="14"/>
  <c r="C103" i="14"/>
  <c r="B103" i="14"/>
  <c r="C102" i="14"/>
  <c r="B102" i="14"/>
  <c r="C101" i="14"/>
  <c r="B101" i="14"/>
  <c r="C100" i="14"/>
  <c r="B100" i="14"/>
  <c r="C99" i="14"/>
  <c r="B99" i="14"/>
  <c r="C98" i="14"/>
  <c r="B98" i="14"/>
  <c r="A98" i="14"/>
  <c r="C97" i="14"/>
  <c r="B97" i="14"/>
  <c r="C96" i="14"/>
  <c r="B96" i="14"/>
  <c r="C95" i="14"/>
  <c r="B95" i="14"/>
  <c r="C94" i="14"/>
  <c r="B94" i="14"/>
  <c r="C93" i="14"/>
  <c r="B93" i="14"/>
  <c r="C92" i="14"/>
  <c r="B92" i="14"/>
  <c r="C91" i="14"/>
  <c r="B91" i="14"/>
  <c r="C90" i="14"/>
  <c r="B90" i="14"/>
  <c r="C89" i="14"/>
  <c r="B89" i="14"/>
  <c r="C88" i="14"/>
  <c r="B88" i="14"/>
  <c r="C87" i="14"/>
  <c r="B87" i="14"/>
  <c r="A87" i="14"/>
  <c r="C86" i="14"/>
  <c r="B86" i="14"/>
  <c r="C85" i="14"/>
  <c r="B85" i="14"/>
  <c r="C84" i="14"/>
  <c r="B84" i="14"/>
  <c r="C83" i="14"/>
  <c r="B83" i="14"/>
  <c r="C82" i="14"/>
  <c r="B82" i="14"/>
  <c r="C81" i="14"/>
  <c r="B81" i="14"/>
  <c r="C80" i="14"/>
  <c r="B80" i="14"/>
  <c r="C79" i="14"/>
  <c r="B79" i="14"/>
  <c r="C78" i="14"/>
  <c r="B78" i="14"/>
  <c r="C77" i="14"/>
  <c r="B77" i="14"/>
  <c r="C76" i="14"/>
  <c r="B76" i="14"/>
  <c r="C75" i="14"/>
  <c r="B75" i="14"/>
  <c r="C74" i="14"/>
  <c r="B74" i="14"/>
  <c r="A74" i="14"/>
  <c r="C73" i="14"/>
  <c r="B73" i="14"/>
  <c r="C72" i="14"/>
  <c r="B72" i="14"/>
  <c r="C71" i="14"/>
  <c r="B71" i="14"/>
  <c r="C70" i="14"/>
  <c r="B70" i="14"/>
  <c r="C69" i="14"/>
  <c r="B69" i="14"/>
  <c r="C68" i="14"/>
  <c r="B68" i="14"/>
  <c r="C67" i="14"/>
  <c r="B67" i="14"/>
  <c r="C66" i="14"/>
  <c r="B66" i="14"/>
  <c r="C65" i="14"/>
  <c r="B65" i="14"/>
  <c r="C64" i="14"/>
  <c r="B64" i="14"/>
  <c r="C63" i="14"/>
  <c r="B63" i="14"/>
  <c r="C62" i="14"/>
  <c r="B62" i="14"/>
  <c r="C61" i="14"/>
  <c r="B61" i="14"/>
  <c r="C60" i="14"/>
  <c r="B60" i="14"/>
  <c r="A60" i="14"/>
  <c r="C59" i="14"/>
  <c r="B59" i="14"/>
  <c r="C58" i="14"/>
  <c r="B58" i="14"/>
  <c r="C57" i="14"/>
  <c r="B57" i="14"/>
  <c r="C56" i="14"/>
  <c r="B56" i="14"/>
  <c r="A56" i="14"/>
  <c r="C55" i="14"/>
  <c r="B55" i="14"/>
  <c r="C54" i="14"/>
  <c r="B54" i="14"/>
  <c r="C53" i="14"/>
  <c r="B53" i="14"/>
  <c r="C52" i="14"/>
  <c r="B52" i="14"/>
  <c r="C51" i="14"/>
  <c r="B51" i="14"/>
  <c r="C50" i="14"/>
  <c r="B50" i="14"/>
  <c r="C49" i="14"/>
  <c r="B49" i="14"/>
  <c r="C48" i="14"/>
  <c r="B48" i="14"/>
  <c r="C47" i="14"/>
  <c r="B47" i="14"/>
  <c r="C46" i="14"/>
  <c r="B46" i="14"/>
  <c r="A46" i="14"/>
  <c r="C45" i="14"/>
  <c r="B45" i="14"/>
  <c r="C44" i="14"/>
  <c r="B44" i="14"/>
  <c r="C43" i="14"/>
  <c r="B43" i="14"/>
  <c r="C42" i="14"/>
  <c r="B42" i="14"/>
  <c r="C41" i="14"/>
  <c r="B41" i="14"/>
  <c r="A41" i="14"/>
  <c r="C40" i="14"/>
  <c r="B40" i="14"/>
  <c r="C39" i="14"/>
  <c r="B39" i="14"/>
  <c r="A39" i="14"/>
  <c r="C38" i="14"/>
  <c r="B38" i="14"/>
  <c r="C37" i="14"/>
  <c r="B37" i="14"/>
  <c r="C36" i="14"/>
  <c r="B36" i="14"/>
  <c r="C35" i="14"/>
  <c r="B35" i="14"/>
  <c r="C34" i="14"/>
  <c r="B34" i="14"/>
  <c r="C33" i="14"/>
  <c r="B33" i="14"/>
  <c r="C32" i="14"/>
  <c r="B32" i="14"/>
  <c r="C31" i="14"/>
  <c r="B31" i="14"/>
  <c r="A31" i="14"/>
  <c r="C30" i="14"/>
  <c r="B30" i="14"/>
  <c r="C29" i="14"/>
  <c r="B29" i="14"/>
  <c r="C28" i="14"/>
  <c r="B28" i="14"/>
  <c r="C27" i="14"/>
  <c r="B27" i="14"/>
  <c r="C26" i="14"/>
  <c r="B26" i="14"/>
  <c r="C25" i="14"/>
  <c r="B25" i="14"/>
  <c r="C24" i="14"/>
  <c r="B24" i="14"/>
  <c r="C23" i="14"/>
  <c r="B23" i="14"/>
  <c r="C22" i="14"/>
  <c r="B22" i="14"/>
  <c r="C21" i="14"/>
  <c r="B21" i="14"/>
  <c r="C20" i="14"/>
  <c r="B20" i="14"/>
  <c r="C19" i="14"/>
  <c r="B19" i="14"/>
  <c r="C18" i="14"/>
  <c r="B18" i="14"/>
  <c r="A18" i="14"/>
  <c r="C17" i="14"/>
  <c r="B17" i="14"/>
  <c r="C16" i="14"/>
  <c r="B16" i="14"/>
  <c r="C15" i="14"/>
  <c r="B15" i="14"/>
  <c r="A15" i="14"/>
  <c r="C14" i="14"/>
  <c r="B14" i="14"/>
  <c r="C13" i="14"/>
  <c r="B13" i="14"/>
  <c r="A13" i="14"/>
  <c r="C12" i="14"/>
  <c r="B12" i="14"/>
  <c r="C11" i="14"/>
  <c r="B11" i="14"/>
  <c r="C10" i="14"/>
  <c r="B10" i="14"/>
  <c r="C9" i="14"/>
  <c r="B9" i="14"/>
  <c r="C8" i="14"/>
  <c r="B8" i="14"/>
  <c r="C7" i="14"/>
  <c r="B7" i="14"/>
  <c r="C6" i="14"/>
  <c r="B6" i="14"/>
  <c r="C5" i="14"/>
  <c r="B5" i="14"/>
  <c r="C4" i="14"/>
  <c r="B4" i="14"/>
  <c r="A4" i="14"/>
  <c r="A2" i="14"/>
  <c r="A1" i="14"/>
  <c r="C109" i="13"/>
  <c r="B109" i="13"/>
  <c r="C108" i="13"/>
  <c r="B108" i="13"/>
  <c r="C107" i="13"/>
  <c r="B107" i="13"/>
  <c r="C106" i="13"/>
  <c r="B106" i="13"/>
  <c r="C105" i="13"/>
  <c r="B105" i="13"/>
  <c r="C104" i="13"/>
  <c r="B104" i="13"/>
  <c r="C103" i="13"/>
  <c r="B103" i="13"/>
  <c r="C102" i="13"/>
  <c r="B102" i="13"/>
  <c r="C101" i="13"/>
  <c r="B101" i="13"/>
  <c r="C100" i="13"/>
  <c r="B100" i="13"/>
  <c r="C99" i="13"/>
  <c r="B99" i="13"/>
  <c r="C98" i="13"/>
  <c r="B98" i="13"/>
  <c r="A98" i="13"/>
  <c r="C97" i="13"/>
  <c r="B97" i="13"/>
  <c r="C96" i="13"/>
  <c r="B96" i="13"/>
  <c r="C95" i="13"/>
  <c r="B95" i="13"/>
  <c r="C94" i="13"/>
  <c r="B94" i="13"/>
  <c r="C93" i="13"/>
  <c r="B93" i="13"/>
  <c r="C92" i="13"/>
  <c r="B92" i="13"/>
  <c r="C91" i="13"/>
  <c r="B91" i="13"/>
  <c r="C90" i="13"/>
  <c r="B90" i="13"/>
  <c r="C89" i="13"/>
  <c r="B89" i="13"/>
  <c r="C88" i="13"/>
  <c r="B88" i="13"/>
  <c r="C87" i="13"/>
  <c r="B87" i="13"/>
  <c r="A87" i="13"/>
  <c r="C86" i="13"/>
  <c r="B86" i="13"/>
  <c r="C85" i="13"/>
  <c r="B85" i="13"/>
  <c r="C84" i="13"/>
  <c r="B84" i="13"/>
  <c r="C83" i="13"/>
  <c r="B83" i="13"/>
  <c r="C82" i="13"/>
  <c r="B82" i="13"/>
  <c r="C81" i="13"/>
  <c r="B81" i="13"/>
  <c r="C80" i="13"/>
  <c r="B80" i="13"/>
  <c r="C79" i="13"/>
  <c r="B79" i="13"/>
  <c r="C78" i="13"/>
  <c r="B78" i="13"/>
  <c r="C77" i="13"/>
  <c r="B77" i="13"/>
  <c r="C76" i="13"/>
  <c r="B76" i="13"/>
  <c r="C75" i="13"/>
  <c r="B75" i="13"/>
  <c r="C74" i="13"/>
  <c r="B74" i="13"/>
  <c r="A74" i="13"/>
  <c r="C73" i="13"/>
  <c r="B73" i="13"/>
  <c r="C72" i="13"/>
  <c r="B72" i="13"/>
  <c r="C71" i="13"/>
  <c r="B71" i="13"/>
  <c r="C70" i="13"/>
  <c r="B70" i="13"/>
  <c r="C69" i="13"/>
  <c r="B69" i="13"/>
  <c r="C68" i="13"/>
  <c r="B68" i="13"/>
  <c r="C67" i="13"/>
  <c r="B67" i="13"/>
  <c r="C66" i="13"/>
  <c r="B66" i="13"/>
  <c r="C65" i="13"/>
  <c r="B65" i="13"/>
  <c r="C64" i="13"/>
  <c r="B64" i="13"/>
  <c r="C63" i="13"/>
  <c r="B63" i="13"/>
  <c r="C62" i="13"/>
  <c r="B62" i="13"/>
  <c r="C61" i="13"/>
  <c r="B61" i="13"/>
  <c r="C60" i="13"/>
  <c r="B60" i="13"/>
  <c r="A60" i="13"/>
  <c r="C59" i="13"/>
  <c r="B59" i="13"/>
  <c r="C58" i="13"/>
  <c r="B58" i="13"/>
  <c r="C57" i="13"/>
  <c r="B57" i="13"/>
  <c r="C56" i="13"/>
  <c r="B56" i="13"/>
  <c r="A56" i="13"/>
  <c r="C55" i="13"/>
  <c r="B55" i="13"/>
  <c r="C54" i="13"/>
  <c r="B54" i="13"/>
  <c r="C53" i="13"/>
  <c r="B53" i="13"/>
  <c r="C52" i="13"/>
  <c r="B52" i="13"/>
  <c r="C51" i="13"/>
  <c r="B51" i="13"/>
  <c r="C50" i="13"/>
  <c r="B50" i="13"/>
  <c r="C49" i="13"/>
  <c r="B49" i="13"/>
  <c r="C48" i="13"/>
  <c r="B48" i="13"/>
  <c r="C47" i="13"/>
  <c r="B47" i="13"/>
  <c r="C46" i="13"/>
  <c r="B46" i="13"/>
  <c r="A46" i="13"/>
  <c r="C45" i="13"/>
  <c r="B45" i="13"/>
  <c r="C44" i="13"/>
  <c r="B44" i="13"/>
  <c r="C43" i="13"/>
  <c r="B43" i="13"/>
  <c r="C42" i="13"/>
  <c r="B42" i="13"/>
  <c r="C41" i="13"/>
  <c r="B41" i="13"/>
  <c r="A41" i="13"/>
  <c r="C40" i="13"/>
  <c r="B40" i="13"/>
  <c r="C39" i="13"/>
  <c r="B39" i="13"/>
  <c r="A39" i="13"/>
  <c r="C38" i="13"/>
  <c r="B38" i="13"/>
  <c r="C37" i="13"/>
  <c r="B37" i="13"/>
  <c r="C36" i="13"/>
  <c r="B36" i="13"/>
  <c r="C35" i="13"/>
  <c r="B35" i="13"/>
  <c r="C34" i="13"/>
  <c r="B34" i="13"/>
  <c r="C33" i="13"/>
  <c r="B33" i="13"/>
  <c r="C32" i="13"/>
  <c r="B32" i="13"/>
  <c r="C31" i="13"/>
  <c r="B31" i="13"/>
  <c r="A31" i="13"/>
  <c r="C30" i="13"/>
  <c r="B30" i="13"/>
  <c r="C29" i="13"/>
  <c r="B29" i="13"/>
  <c r="C28" i="13"/>
  <c r="B28" i="13"/>
  <c r="C27" i="13"/>
  <c r="B27" i="13"/>
  <c r="C26" i="13"/>
  <c r="B26" i="13"/>
  <c r="C25" i="13"/>
  <c r="B25" i="13"/>
  <c r="C24" i="13"/>
  <c r="B24" i="13"/>
  <c r="C23" i="13"/>
  <c r="B23" i="13"/>
  <c r="C22" i="13"/>
  <c r="B22" i="13"/>
  <c r="C21" i="13"/>
  <c r="B21" i="13"/>
  <c r="C20" i="13"/>
  <c r="B20" i="13"/>
  <c r="C19" i="13"/>
  <c r="B19" i="13"/>
  <c r="C18" i="13"/>
  <c r="B18" i="13"/>
  <c r="A18" i="13"/>
  <c r="C17" i="13"/>
  <c r="B17" i="13"/>
  <c r="C16" i="13"/>
  <c r="B16" i="13"/>
  <c r="C15" i="13"/>
  <c r="B15" i="13"/>
  <c r="A15" i="13"/>
  <c r="C14" i="13"/>
  <c r="B14" i="13"/>
  <c r="C13" i="13"/>
  <c r="B13" i="13"/>
  <c r="A13" i="13"/>
  <c r="C12" i="13"/>
  <c r="B12" i="13"/>
  <c r="C11" i="13"/>
  <c r="B11" i="13"/>
  <c r="C10" i="13"/>
  <c r="B10" i="13"/>
  <c r="C9" i="13"/>
  <c r="B9" i="13"/>
  <c r="C8" i="13"/>
  <c r="B8" i="13"/>
  <c r="C7" i="13"/>
  <c r="B7" i="13"/>
  <c r="C6" i="13"/>
  <c r="B6" i="13"/>
  <c r="C5" i="13"/>
  <c r="B5" i="13"/>
  <c r="C4" i="13"/>
  <c r="B4" i="13"/>
  <c r="A4" i="13"/>
  <c r="A2" i="13"/>
  <c r="A1" i="13"/>
  <c r="C109" i="12"/>
  <c r="B109" i="12"/>
  <c r="C108" i="12"/>
  <c r="B108" i="12"/>
  <c r="C107" i="12"/>
  <c r="B107" i="12"/>
  <c r="C106" i="12"/>
  <c r="B106" i="12"/>
  <c r="C105" i="12"/>
  <c r="B105" i="12"/>
  <c r="C104" i="12"/>
  <c r="B104" i="12"/>
  <c r="C103" i="12"/>
  <c r="B103" i="12"/>
  <c r="C102" i="12"/>
  <c r="B102" i="12"/>
  <c r="C101" i="12"/>
  <c r="B101" i="12"/>
  <c r="C100" i="12"/>
  <c r="B100" i="12"/>
  <c r="C99" i="12"/>
  <c r="B99" i="12"/>
  <c r="C98" i="12"/>
  <c r="B98" i="12"/>
  <c r="A98" i="12"/>
  <c r="C97" i="12"/>
  <c r="B97" i="12"/>
  <c r="C96" i="12"/>
  <c r="B96" i="12"/>
  <c r="C95" i="12"/>
  <c r="B95" i="12"/>
  <c r="C94" i="12"/>
  <c r="B94" i="12"/>
  <c r="C93" i="12"/>
  <c r="B93" i="12"/>
  <c r="C92" i="12"/>
  <c r="B92" i="12"/>
  <c r="C91" i="12"/>
  <c r="B91" i="12"/>
  <c r="C90" i="12"/>
  <c r="B90" i="12"/>
  <c r="C89" i="12"/>
  <c r="B89" i="12"/>
  <c r="C88" i="12"/>
  <c r="B88" i="12"/>
  <c r="C87" i="12"/>
  <c r="B87" i="12"/>
  <c r="A87" i="12"/>
  <c r="C86" i="12"/>
  <c r="B86" i="12"/>
  <c r="C85" i="12"/>
  <c r="B85" i="12"/>
  <c r="C84" i="12"/>
  <c r="B84" i="12"/>
  <c r="C83" i="12"/>
  <c r="B83" i="12"/>
  <c r="C82" i="12"/>
  <c r="B82" i="12"/>
  <c r="C81" i="12"/>
  <c r="B81" i="12"/>
  <c r="C80" i="12"/>
  <c r="B80" i="12"/>
  <c r="C79" i="12"/>
  <c r="B79" i="12"/>
  <c r="C78" i="12"/>
  <c r="B78" i="12"/>
  <c r="C77" i="12"/>
  <c r="B77" i="12"/>
  <c r="C76" i="12"/>
  <c r="B76" i="12"/>
  <c r="C75" i="12"/>
  <c r="B75" i="12"/>
  <c r="C74" i="12"/>
  <c r="B74" i="12"/>
  <c r="A74" i="12"/>
  <c r="C73" i="12"/>
  <c r="B73" i="12"/>
  <c r="C72" i="12"/>
  <c r="B72" i="12"/>
  <c r="C71" i="12"/>
  <c r="B71" i="12"/>
  <c r="C70" i="12"/>
  <c r="B70" i="12"/>
  <c r="C69" i="12"/>
  <c r="B69" i="12"/>
  <c r="C68" i="12"/>
  <c r="B68" i="12"/>
  <c r="C67" i="12"/>
  <c r="B67" i="12"/>
  <c r="C66" i="12"/>
  <c r="B66" i="12"/>
  <c r="C65" i="12"/>
  <c r="B65" i="12"/>
  <c r="C64" i="12"/>
  <c r="B64" i="12"/>
  <c r="C63" i="12"/>
  <c r="B63" i="12"/>
  <c r="C62" i="12"/>
  <c r="B62" i="12"/>
  <c r="C61" i="12"/>
  <c r="B61" i="12"/>
  <c r="C60" i="12"/>
  <c r="B60" i="12"/>
  <c r="A60" i="12"/>
  <c r="C59" i="12"/>
  <c r="B59" i="12"/>
  <c r="C58" i="12"/>
  <c r="B58" i="12"/>
  <c r="C57" i="12"/>
  <c r="B57" i="12"/>
  <c r="C56" i="12"/>
  <c r="B56" i="12"/>
  <c r="A56" i="12"/>
  <c r="C55" i="12"/>
  <c r="B55" i="12"/>
  <c r="C54" i="12"/>
  <c r="B54" i="12"/>
  <c r="C53" i="12"/>
  <c r="B53" i="12"/>
  <c r="C52" i="12"/>
  <c r="B52" i="12"/>
  <c r="C51" i="12"/>
  <c r="B51" i="12"/>
  <c r="C50" i="12"/>
  <c r="B50" i="12"/>
  <c r="C49" i="12"/>
  <c r="B49" i="12"/>
  <c r="C48" i="12"/>
  <c r="B48" i="12"/>
  <c r="C47" i="12"/>
  <c r="B47" i="12"/>
  <c r="C46" i="12"/>
  <c r="B46" i="12"/>
  <c r="A46" i="12"/>
  <c r="C45" i="12"/>
  <c r="B45" i="12"/>
  <c r="C44" i="12"/>
  <c r="B44" i="12"/>
  <c r="C43" i="12"/>
  <c r="B43" i="12"/>
  <c r="C42" i="12"/>
  <c r="B42" i="12"/>
  <c r="C41" i="12"/>
  <c r="B41" i="12"/>
  <c r="A41" i="12"/>
  <c r="C40" i="12"/>
  <c r="B40" i="12"/>
  <c r="C39" i="12"/>
  <c r="B39" i="12"/>
  <c r="A39" i="12"/>
  <c r="C38" i="12"/>
  <c r="B38" i="12"/>
  <c r="C37" i="12"/>
  <c r="B37" i="12"/>
  <c r="C36" i="12"/>
  <c r="B36" i="12"/>
  <c r="C35" i="12"/>
  <c r="B35" i="12"/>
  <c r="C34" i="12"/>
  <c r="B34" i="12"/>
  <c r="C33" i="12"/>
  <c r="B33" i="12"/>
  <c r="C32" i="12"/>
  <c r="B32" i="12"/>
  <c r="C31" i="12"/>
  <c r="B31" i="12"/>
  <c r="A31" i="12"/>
  <c r="C30" i="12"/>
  <c r="B30" i="12"/>
  <c r="C29" i="12"/>
  <c r="B29" i="12"/>
  <c r="C28" i="12"/>
  <c r="B28" i="12"/>
  <c r="C27" i="12"/>
  <c r="B27" i="12"/>
  <c r="C26" i="12"/>
  <c r="B26" i="12"/>
  <c r="C25" i="12"/>
  <c r="B25" i="12"/>
  <c r="C24" i="12"/>
  <c r="B24" i="12"/>
  <c r="C23" i="12"/>
  <c r="B23" i="12"/>
  <c r="C22" i="12"/>
  <c r="B22" i="12"/>
  <c r="C21" i="12"/>
  <c r="B21" i="12"/>
  <c r="C20" i="12"/>
  <c r="B20" i="12"/>
  <c r="C19" i="12"/>
  <c r="B19" i="12"/>
  <c r="C18" i="12"/>
  <c r="B18" i="12"/>
  <c r="A18" i="12"/>
  <c r="C17" i="12"/>
  <c r="B17" i="12"/>
  <c r="C16" i="12"/>
  <c r="B16" i="12"/>
  <c r="C15" i="12"/>
  <c r="B15" i="12"/>
  <c r="A15" i="12"/>
  <c r="C14" i="12"/>
  <c r="B14" i="12"/>
  <c r="C13" i="12"/>
  <c r="B13" i="12"/>
  <c r="A13" i="12"/>
  <c r="C12" i="12"/>
  <c r="B12" i="12"/>
  <c r="C11" i="12"/>
  <c r="B11" i="12"/>
  <c r="C10" i="12"/>
  <c r="B10" i="12"/>
  <c r="C9" i="12"/>
  <c r="B9" i="12"/>
  <c r="C8" i="12"/>
  <c r="B8" i="12"/>
  <c r="C7" i="12"/>
  <c r="B7" i="12"/>
  <c r="C6" i="12"/>
  <c r="B6" i="12"/>
  <c r="C5" i="12"/>
  <c r="B5" i="12"/>
  <c r="C4" i="12"/>
  <c r="B4" i="12"/>
  <c r="A4" i="12"/>
  <c r="A2" i="12"/>
  <c r="A1" i="12"/>
  <c r="C109" i="11"/>
  <c r="B109" i="11"/>
  <c r="C108" i="11"/>
  <c r="B108" i="11"/>
  <c r="C107" i="11"/>
  <c r="B107" i="11"/>
  <c r="C106" i="11"/>
  <c r="B106" i="11"/>
  <c r="C105" i="11"/>
  <c r="B105" i="11"/>
  <c r="C104" i="11"/>
  <c r="B104" i="11"/>
  <c r="C103" i="11"/>
  <c r="B103" i="11"/>
  <c r="C102" i="11"/>
  <c r="B102" i="11"/>
  <c r="C101" i="11"/>
  <c r="B101" i="11"/>
  <c r="C100" i="11"/>
  <c r="B100" i="11"/>
  <c r="C99" i="11"/>
  <c r="B99" i="11"/>
  <c r="C98" i="11"/>
  <c r="B98" i="11"/>
  <c r="A98" i="11"/>
  <c r="C97" i="11"/>
  <c r="B97" i="11"/>
  <c r="C96" i="11"/>
  <c r="B96" i="11"/>
  <c r="C95" i="11"/>
  <c r="B95" i="11"/>
  <c r="C94" i="11"/>
  <c r="B94" i="11"/>
  <c r="C93" i="11"/>
  <c r="B93" i="11"/>
  <c r="C92" i="11"/>
  <c r="B92" i="11"/>
  <c r="C91" i="11"/>
  <c r="B91" i="11"/>
  <c r="C90" i="11"/>
  <c r="B90" i="11"/>
  <c r="C89" i="11"/>
  <c r="B89" i="11"/>
  <c r="C88" i="11"/>
  <c r="B88" i="11"/>
  <c r="C87" i="11"/>
  <c r="B87" i="11"/>
  <c r="A87" i="11"/>
  <c r="C86" i="11"/>
  <c r="B86" i="11"/>
  <c r="C85" i="11"/>
  <c r="B85" i="11"/>
  <c r="C84" i="11"/>
  <c r="B84" i="11"/>
  <c r="C83" i="11"/>
  <c r="B83" i="11"/>
  <c r="C82" i="11"/>
  <c r="B82" i="11"/>
  <c r="C81" i="11"/>
  <c r="B81" i="11"/>
  <c r="C80" i="11"/>
  <c r="B80" i="11"/>
  <c r="C79" i="11"/>
  <c r="B79" i="11"/>
  <c r="C78" i="11"/>
  <c r="B78" i="11"/>
  <c r="C77" i="11"/>
  <c r="B77" i="11"/>
  <c r="C76" i="11"/>
  <c r="B76" i="11"/>
  <c r="C75" i="11"/>
  <c r="B75" i="11"/>
  <c r="C74" i="11"/>
  <c r="B74" i="11"/>
  <c r="A74" i="11"/>
  <c r="C73" i="11"/>
  <c r="B73" i="11"/>
  <c r="C72" i="11"/>
  <c r="B72" i="11"/>
  <c r="C71" i="11"/>
  <c r="B71" i="11"/>
  <c r="C70" i="11"/>
  <c r="B70" i="11"/>
  <c r="C69" i="11"/>
  <c r="B69" i="11"/>
  <c r="C68" i="11"/>
  <c r="B68" i="11"/>
  <c r="C67" i="11"/>
  <c r="B67" i="11"/>
  <c r="C66" i="11"/>
  <c r="B66" i="11"/>
  <c r="C65" i="11"/>
  <c r="B65" i="11"/>
  <c r="C64" i="11"/>
  <c r="B64" i="11"/>
  <c r="C63" i="11"/>
  <c r="B63" i="11"/>
  <c r="C62" i="11"/>
  <c r="B62" i="11"/>
  <c r="C61" i="11"/>
  <c r="B61" i="11"/>
  <c r="C60" i="11"/>
  <c r="B60" i="11"/>
  <c r="A60" i="11"/>
  <c r="C59" i="11"/>
  <c r="B59" i="11"/>
  <c r="C58" i="11"/>
  <c r="B58" i="11"/>
  <c r="C57" i="11"/>
  <c r="B57" i="11"/>
  <c r="C56" i="11"/>
  <c r="B56" i="11"/>
  <c r="A56" i="11"/>
  <c r="C55" i="11"/>
  <c r="B55" i="11"/>
  <c r="C54" i="11"/>
  <c r="B54" i="11"/>
  <c r="C53" i="11"/>
  <c r="B53" i="11"/>
  <c r="C52" i="11"/>
  <c r="B52" i="11"/>
  <c r="C51" i="11"/>
  <c r="B51" i="11"/>
  <c r="C50" i="11"/>
  <c r="B50" i="11"/>
  <c r="C49" i="11"/>
  <c r="B49" i="11"/>
  <c r="C48" i="11"/>
  <c r="B48" i="11"/>
  <c r="C47" i="11"/>
  <c r="B47" i="11"/>
  <c r="C46" i="11"/>
  <c r="B46" i="11"/>
  <c r="A46" i="11"/>
  <c r="C45" i="11"/>
  <c r="B45" i="11"/>
  <c r="C44" i="11"/>
  <c r="B44" i="11"/>
  <c r="C43" i="11"/>
  <c r="B43" i="11"/>
  <c r="C42" i="11"/>
  <c r="B42" i="11"/>
  <c r="C41" i="11"/>
  <c r="B41" i="11"/>
  <c r="A41" i="11"/>
  <c r="C40" i="11"/>
  <c r="B40" i="11"/>
  <c r="C39" i="11"/>
  <c r="B39" i="11"/>
  <c r="A39" i="11"/>
  <c r="C38" i="11"/>
  <c r="B38" i="11"/>
  <c r="C37" i="11"/>
  <c r="B37" i="11"/>
  <c r="C36" i="11"/>
  <c r="B36" i="11"/>
  <c r="C35" i="11"/>
  <c r="B35" i="11"/>
  <c r="C34" i="11"/>
  <c r="B34" i="11"/>
  <c r="C33" i="11"/>
  <c r="B33" i="11"/>
  <c r="C32" i="11"/>
  <c r="B32" i="11"/>
  <c r="C31" i="11"/>
  <c r="B31" i="11"/>
  <c r="A31" i="11"/>
  <c r="C30" i="11"/>
  <c r="B30" i="11"/>
  <c r="C29" i="11"/>
  <c r="B29" i="11"/>
  <c r="C28" i="11"/>
  <c r="B28" i="11"/>
  <c r="C27" i="11"/>
  <c r="B27" i="11"/>
  <c r="C26" i="11"/>
  <c r="B26" i="11"/>
  <c r="C25" i="11"/>
  <c r="B25" i="11"/>
  <c r="C24" i="11"/>
  <c r="B24" i="11"/>
  <c r="C23" i="11"/>
  <c r="B23" i="11"/>
  <c r="C22" i="11"/>
  <c r="B22" i="11"/>
  <c r="C21" i="11"/>
  <c r="B21" i="11"/>
  <c r="C20" i="11"/>
  <c r="B20" i="11"/>
  <c r="C19" i="11"/>
  <c r="B19" i="11"/>
  <c r="C18" i="11"/>
  <c r="B18" i="11"/>
  <c r="A18" i="11"/>
  <c r="C17" i="11"/>
  <c r="B17" i="11"/>
  <c r="C16" i="11"/>
  <c r="B16" i="11"/>
  <c r="C15" i="11"/>
  <c r="B15" i="11"/>
  <c r="A15" i="11"/>
  <c r="C14" i="11"/>
  <c r="B14" i="11"/>
  <c r="C13" i="11"/>
  <c r="B13" i="11"/>
  <c r="A13" i="11"/>
  <c r="C12" i="11"/>
  <c r="B12" i="11"/>
  <c r="C11" i="11"/>
  <c r="B11" i="11"/>
  <c r="C10" i="11"/>
  <c r="B10" i="11"/>
  <c r="C9" i="11"/>
  <c r="B9" i="11"/>
  <c r="C8" i="11"/>
  <c r="B8" i="11"/>
  <c r="C7" i="11"/>
  <c r="B7" i="11"/>
  <c r="C6" i="11"/>
  <c r="B6" i="11"/>
  <c r="C5" i="11"/>
  <c r="B5" i="11"/>
  <c r="C4" i="11"/>
  <c r="B4" i="11"/>
  <c r="A4" i="11"/>
  <c r="A2" i="11"/>
  <c r="A1" i="11"/>
  <c r="C109" i="10"/>
  <c r="B109" i="10"/>
  <c r="C108" i="10"/>
  <c r="B108" i="10"/>
  <c r="C107" i="10"/>
  <c r="B107" i="10"/>
  <c r="C106" i="10"/>
  <c r="B106" i="10"/>
  <c r="C105" i="10"/>
  <c r="B105" i="10"/>
  <c r="C104" i="10"/>
  <c r="B104" i="10"/>
  <c r="C103" i="10"/>
  <c r="B103" i="10"/>
  <c r="C102" i="10"/>
  <c r="B102" i="10"/>
  <c r="C101" i="10"/>
  <c r="B101" i="10"/>
  <c r="C100" i="10"/>
  <c r="B100" i="10"/>
  <c r="C99" i="10"/>
  <c r="B99" i="10"/>
  <c r="C98" i="10"/>
  <c r="B98" i="10"/>
  <c r="A98" i="10"/>
  <c r="C97" i="10"/>
  <c r="B97" i="10"/>
  <c r="C96" i="10"/>
  <c r="B96" i="10"/>
  <c r="C95" i="10"/>
  <c r="B95" i="10"/>
  <c r="C94" i="10"/>
  <c r="B94" i="10"/>
  <c r="C93" i="10"/>
  <c r="B93" i="10"/>
  <c r="C92" i="10"/>
  <c r="B92" i="10"/>
  <c r="C91" i="10"/>
  <c r="B91" i="10"/>
  <c r="C90" i="10"/>
  <c r="B90" i="10"/>
  <c r="C89" i="10"/>
  <c r="B89" i="10"/>
  <c r="C88" i="10"/>
  <c r="B88" i="10"/>
  <c r="C87" i="10"/>
  <c r="B87" i="10"/>
  <c r="A87" i="10"/>
  <c r="C86" i="10"/>
  <c r="B86" i="10"/>
  <c r="C85" i="10"/>
  <c r="B85" i="10"/>
  <c r="C84" i="10"/>
  <c r="B84" i="10"/>
  <c r="C83" i="10"/>
  <c r="B83" i="10"/>
  <c r="C82" i="10"/>
  <c r="B82" i="10"/>
  <c r="C81" i="10"/>
  <c r="B81" i="10"/>
  <c r="C80" i="10"/>
  <c r="B80" i="10"/>
  <c r="C79" i="10"/>
  <c r="B79" i="10"/>
  <c r="C78" i="10"/>
  <c r="B78" i="10"/>
  <c r="C77" i="10"/>
  <c r="B77" i="10"/>
  <c r="C76" i="10"/>
  <c r="B76" i="10"/>
  <c r="C75" i="10"/>
  <c r="B75" i="10"/>
  <c r="C74" i="10"/>
  <c r="B74" i="10"/>
  <c r="A74" i="10"/>
  <c r="C73" i="10"/>
  <c r="B73" i="10"/>
  <c r="C72" i="10"/>
  <c r="B72" i="10"/>
  <c r="C71" i="10"/>
  <c r="B71" i="10"/>
  <c r="C70" i="10"/>
  <c r="B70" i="10"/>
  <c r="C69" i="10"/>
  <c r="B69" i="10"/>
  <c r="C68" i="10"/>
  <c r="B68" i="10"/>
  <c r="C67" i="10"/>
  <c r="B67" i="10"/>
  <c r="C66" i="10"/>
  <c r="B66" i="10"/>
  <c r="C65" i="10"/>
  <c r="B65" i="10"/>
  <c r="C64" i="10"/>
  <c r="B64" i="10"/>
  <c r="C63" i="10"/>
  <c r="B63" i="10"/>
  <c r="C62" i="10"/>
  <c r="B62" i="10"/>
  <c r="C61" i="10"/>
  <c r="B61" i="10"/>
  <c r="C60" i="10"/>
  <c r="B60" i="10"/>
  <c r="A60" i="10"/>
  <c r="C59" i="10"/>
  <c r="B59" i="10"/>
  <c r="C58" i="10"/>
  <c r="B58" i="10"/>
  <c r="C57" i="10"/>
  <c r="B57" i="10"/>
  <c r="C56" i="10"/>
  <c r="B56" i="10"/>
  <c r="A56" i="10"/>
  <c r="C55" i="10"/>
  <c r="B55" i="10"/>
  <c r="C54" i="10"/>
  <c r="B54" i="10"/>
  <c r="C53" i="10"/>
  <c r="B53" i="10"/>
  <c r="C52" i="10"/>
  <c r="B52" i="10"/>
  <c r="C51" i="10"/>
  <c r="B51" i="10"/>
  <c r="C50" i="10"/>
  <c r="B50" i="10"/>
  <c r="C49" i="10"/>
  <c r="B49" i="10"/>
  <c r="C48" i="10"/>
  <c r="B48" i="10"/>
  <c r="C47" i="10"/>
  <c r="B47" i="10"/>
  <c r="C46" i="10"/>
  <c r="B46" i="10"/>
  <c r="A46" i="10"/>
  <c r="C45" i="10"/>
  <c r="B45" i="10"/>
  <c r="C44" i="10"/>
  <c r="B44" i="10"/>
  <c r="C43" i="10"/>
  <c r="B43" i="10"/>
  <c r="C42" i="10"/>
  <c r="B42" i="10"/>
  <c r="C41" i="10"/>
  <c r="B41" i="10"/>
  <c r="A41" i="10"/>
  <c r="C40" i="10"/>
  <c r="B40" i="10"/>
  <c r="C39" i="10"/>
  <c r="B39" i="10"/>
  <c r="A39" i="10"/>
  <c r="C38" i="10"/>
  <c r="B38" i="10"/>
  <c r="C37" i="10"/>
  <c r="B37" i="10"/>
  <c r="C36" i="10"/>
  <c r="B36" i="10"/>
  <c r="C35" i="10"/>
  <c r="B35" i="10"/>
  <c r="C34" i="10"/>
  <c r="B34" i="10"/>
  <c r="C33" i="10"/>
  <c r="B33" i="10"/>
  <c r="C32" i="10"/>
  <c r="B32" i="10"/>
  <c r="C31" i="10"/>
  <c r="B31" i="10"/>
  <c r="A31" i="10"/>
  <c r="C30" i="10"/>
  <c r="B30" i="10"/>
  <c r="C29" i="10"/>
  <c r="B29" i="10"/>
  <c r="C28" i="10"/>
  <c r="B28" i="10"/>
  <c r="C27" i="10"/>
  <c r="B27" i="10"/>
  <c r="C26" i="10"/>
  <c r="B26" i="10"/>
  <c r="C25" i="10"/>
  <c r="B25" i="10"/>
  <c r="C24" i="10"/>
  <c r="B24" i="10"/>
  <c r="C23" i="10"/>
  <c r="B23" i="10"/>
  <c r="C22" i="10"/>
  <c r="B22" i="10"/>
  <c r="C21" i="10"/>
  <c r="B21" i="10"/>
  <c r="C20" i="10"/>
  <c r="B20" i="10"/>
  <c r="C19" i="10"/>
  <c r="B19" i="10"/>
  <c r="C18" i="10"/>
  <c r="B18" i="10"/>
  <c r="A18" i="10"/>
  <c r="C17" i="10"/>
  <c r="B17" i="10"/>
  <c r="C16" i="10"/>
  <c r="B16" i="10"/>
  <c r="C15" i="10"/>
  <c r="B15" i="10"/>
  <c r="A15" i="10"/>
  <c r="C14" i="10"/>
  <c r="B14" i="10"/>
  <c r="C13" i="10"/>
  <c r="B13" i="10"/>
  <c r="A13" i="10"/>
  <c r="C12" i="10"/>
  <c r="B12" i="10"/>
  <c r="C11" i="10"/>
  <c r="B11" i="10"/>
  <c r="C10" i="10"/>
  <c r="B10" i="10"/>
  <c r="C9" i="10"/>
  <c r="B9" i="10"/>
  <c r="C8" i="10"/>
  <c r="B8" i="10"/>
  <c r="C7" i="10"/>
  <c r="B7" i="10"/>
  <c r="C6" i="10"/>
  <c r="B6" i="10"/>
  <c r="C5" i="10"/>
  <c r="B5" i="10"/>
  <c r="C4" i="10"/>
  <c r="B4" i="10"/>
  <c r="A4" i="10"/>
  <c r="A2" i="10"/>
  <c r="A1" i="10"/>
  <c r="C109" i="9"/>
  <c r="B109" i="9"/>
  <c r="C108" i="9"/>
  <c r="B108" i="9"/>
  <c r="C107" i="9"/>
  <c r="B107" i="9"/>
  <c r="C106" i="9"/>
  <c r="B106" i="9"/>
  <c r="C105" i="9"/>
  <c r="B105" i="9"/>
  <c r="C104" i="9"/>
  <c r="B104" i="9"/>
  <c r="C103" i="9"/>
  <c r="B103" i="9"/>
  <c r="C102" i="9"/>
  <c r="B102" i="9"/>
  <c r="C101" i="9"/>
  <c r="B101" i="9"/>
  <c r="C100" i="9"/>
  <c r="B100" i="9"/>
  <c r="C99" i="9"/>
  <c r="B99" i="9"/>
  <c r="C98" i="9"/>
  <c r="B98" i="9"/>
  <c r="A98" i="9"/>
  <c r="C97" i="9"/>
  <c r="B97" i="9"/>
  <c r="C96" i="9"/>
  <c r="B96" i="9"/>
  <c r="C95" i="9"/>
  <c r="B95" i="9"/>
  <c r="C94" i="9"/>
  <c r="B94" i="9"/>
  <c r="C93" i="9"/>
  <c r="B93" i="9"/>
  <c r="C92" i="9"/>
  <c r="B92" i="9"/>
  <c r="C91" i="9"/>
  <c r="B91" i="9"/>
  <c r="C90" i="9"/>
  <c r="B90" i="9"/>
  <c r="C89" i="9"/>
  <c r="B89" i="9"/>
  <c r="C88" i="9"/>
  <c r="B88" i="9"/>
  <c r="C87" i="9"/>
  <c r="B87" i="9"/>
  <c r="A87" i="9"/>
  <c r="C86" i="9"/>
  <c r="B86" i="9"/>
  <c r="C85" i="9"/>
  <c r="B85" i="9"/>
  <c r="C84" i="9"/>
  <c r="B84" i="9"/>
  <c r="C83" i="9"/>
  <c r="B83" i="9"/>
  <c r="C82" i="9"/>
  <c r="B82" i="9"/>
  <c r="C81" i="9"/>
  <c r="B81" i="9"/>
  <c r="C80" i="9"/>
  <c r="B80" i="9"/>
  <c r="C79" i="9"/>
  <c r="B79" i="9"/>
  <c r="C78" i="9"/>
  <c r="B78" i="9"/>
  <c r="C77" i="9"/>
  <c r="B77" i="9"/>
  <c r="C76" i="9"/>
  <c r="B76" i="9"/>
  <c r="C75" i="9"/>
  <c r="B75" i="9"/>
  <c r="C74" i="9"/>
  <c r="B74" i="9"/>
  <c r="A74" i="9"/>
  <c r="C73" i="9"/>
  <c r="B73" i="9"/>
  <c r="C72" i="9"/>
  <c r="B72" i="9"/>
  <c r="C71" i="9"/>
  <c r="B71" i="9"/>
  <c r="C70" i="9"/>
  <c r="B70" i="9"/>
  <c r="C69" i="9"/>
  <c r="B69" i="9"/>
  <c r="C68" i="9"/>
  <c r="B68" i="9"/>
  <c r="C67" i="9"/>
  <c r="B67" i="9"/>
  <c r="C66" i="9"/>
  <c r="B66" i="9"/>
  <c r="C65" i="9"/>
  <c r="B65" i="9"/>
  <c r="C64" i="9"/>
  <c r="B64" i="9"/>
  <c r="C63" i="9"/>
  <c r="B63" i="9"/>
  <c r="C62" i="9"/>
  <c r="B62" i="9"/>
  <c r="C61" i="9"/>
  <c r="B61" i="9"/>
  <c r="C60" i="9"/>
  <c r="B60" i="9"/>
  <c r="A60" i="9"/>
  <c r="C59" i="9"/>
  <c r="B59" i="9"/>
  <c r="C58" i="9"/>
  <c r="B58" i="9"/>
  <c r="C57" i="9"/>
  <c r="B57" i="9"/>
  <c r="C56" i="9"/>
  <c r="B56" i="9"/>
  <c r="A56" i="9"/>
  <c r="C55" i="9"/>
  <c r="B55" i="9"/>
  <c r="C54" i="9"/>
  <c r="B54" i="9"/>
  <c r="C53" i="9"/>
  <c r="B53" i="9"/>
  <c r="C52" i="9"/>
  <c r="B52" i="9"/>
  <c r="C51" i="9"/>
  <c r="B51" i="9"/>
  <c r="C50" i="9"/>
  <c r="B50" i="9"/>
  <c r="C49" i="9"/>
  <c r="B49" i="9"/>
  <c r="C48" i="9"/>
  <c r="B48" i="9"/>
  <c r="C47" i="9"/>
  <c r="B47" i="9"/>
  <c r="C46" i="9"/>
  <c r="B46" i="9"/>
  <c r="A46" i="9"/>
  <c r="C45" i="9"/>
  <c r="B45" i="9"/>
  <c r="C44" i="9"/>
  <c r="B44" i="9"/>
  <c r="C43" i="9"/>
  <c r="B43" i="9"/>
  <c r="C42" i="9"/>
  <c r="B42" i="9"/>
  <c r="C41" i="9"/>
  <c r="B41" i="9"/>
  <c r="A41" i="9"/>
  <c r="C40" i="9"/>
  <c r="B40" i="9"/>
  <c r="C39" i="9"/>
  <c r="B39" i="9"/>
  <c r="A39" i="9"/>
  <c r="C38" i="9"/>
  <c r="B38" i="9"/>
  <c r="C37" i="9"/>
  <c r="B37" i="9"/>
  <c r="C36" i="9"/>
  <c r="B36" i="9"/>
  <c r="C35" i="9"/>
  <c r="B35" i="9"/>
  <c r="C34" i="9"/>
  <c r="B34" i="9"/>
  <c r="C33" i="9"/>
  <c r="B33" i="9"/>
  <c r="C32" i="9"/>
  <c r="B32" i="9"/>
  <c r="C31" i="9"/>
  <c r="B31" i="9"/>
  <c r="A31" i="9"/>
  <c r="C30" i="9"/>
  <c r="B30" i="9"/>
  <c r="C29" i="9"/>
  <c r="B29" i="9"/>
  <c r="C28" i="9"/>
  <c r="B28" i="9"/>
  <c r="C27" i="9"/>
  <c r="B27" i="9"/>
  <c r="C26" i="9"/>
  <c r="B26" i="9"/>
  <c r="C25" i="9"/>
  <c r="B25" i="9"/>
  <c r="C24" i="9"/>
  <c r="B24" i="9"/>
  <c r="C23" i="9"/>
  <c r="B23" i="9"/>
  <c r="C22" i="9"/>
  <c r="B22" i="9"/>
  <c r="C21" i="9"/>
  <c r="B21" i="9"/>
  <c r="C20" i="9"/>
  <c r="B20" i="9"/>
  <c r="C19" i="9"/>
  <c r="B19" i="9"/>
  <c r="C18" i="9"/>
  <c r="B18" i="9"/>
  <c r="A18" i="9"/>
  <c r="C17" i="9"/>
  <c r="B17" i="9"/>
  <c r="C16" i="9"/>
  <c r="B16" i="9"/>
  <c r="C15" i="9"/>
  <c r="B15" i="9"/>
  <c r="A15" i="9"/>
  <c r="C14" i="9"/>
  <c r="B14" i="9"/>
  <c r="C13" i="9"/>
  <c r="B13" i="9"/>
  <c r="A13" i="9"/>
  <c r="C12" i="9"/>
  <c r="B12" i="9"/>
  <c r="C11" i="9"/>
  <c r="B11" i="9"/>
  <c r="C10" i="9"/>
  <c r="B10" i="9"/>
  <c r="C9" i="9"/>
  <c r="B9" i="9"/>
  <c r="C8" i="9"/>
  <c r="B8" i="9"/>
  <c r="C7" i="9"/>
  <c r="B7" i="9"/>
  <c r="C6" i="9"/>
  <c r="B6" i="9"/>
  <c r="C5" i="9"/>
  <c r="B5" i="9"/>
  <c r="C4" i="9"/>
  <c r="B4" i="9"/>
  <c r="A4" i="9"/>
  <c r="A2" i="9"/>
  <c r="A1" i="9"/>
  <c r="C109" i="8"/>
  <c r="B109" i="8"/>
  <c r="C108" i="8"/>
  <c r="B108" i="8"/>
  <c r="C107" i="8"/>
  <c r="B107" i="8"/>
  <c r="C106" i="8"/>
  <c r="B106" i="8"/>
  <c r="C105" i="8"/>
  <c r="B105" i="8"/>
  <c r="C104" i="8"/>
  <c r="B104" i="8"/>
  <c r="C103" i="8"/>
  <c r="B103" i="8"/>
  <c r="C102" i="8"/>
  <c r="B102" i="8"/>
  <c r="C101" i="8"/>
  <c r="B101" i="8"/>
  <c r="C100" i="8"/>
  <c r="B100" i="8"/>
  <c r="C99" i="8"/>
  <c r="B99" i="8"/>
  <c r="C98" i="8"/>
  <c r="B98" i="8"/>
  <c r="A98" i="8"/>
  <c r="C97" i="8"/>
  <c r="B97" i="8"/>
  <c r="C96" i="8"/>
  <c r="B96" i="8"/>
  <c r="C95" i="8"/>
  <c r="B95" i="8"/>
  <c r="C94" i="8"/>
  <c r="B94" i="8"/>
  <c r="C93" i="8"/>
  <c r="B93" i="8"/>
  <c r="C92" i="8"/>
  <c r="B92" i="8"/>
  <c r="C91" i="8"/>
  <c r="B91" i="8"/>
  <c r="C90" i="8"/>
  <c r="B90" i="8"/>
  <c r="C89" i="8"/>
  <c r="B89" i="8"/>
  <c r="C88" i="8"/>
  <c r="B88" i="8"/>
  <c r="C87" i="8"/>
  <c r="B87" i="8"/>
  <c r="A87" i="8"/>
  <c r="C86" i="8"/>
  <c r="B86" i="8"/>
  <c r="C85" i="8"/>
  <c r="B85" i="8"/>
  <c r="C84" i="8"/>
  <c r="B84" i="8"/>
  <c r="C83" i="8"/>
  <c r="B83" i="8"/>
  <c r="C82" i="8"/>
  <c r="B82" i="8"/>
  <c r="C81" i="8"/>
  <c r="B81" i="8"/>
  <c r="C80" i="8"/>
  <c r="B80" i="8"/>
  <c r="C79" i="8"/>
  <c r="B79" i="8"/>
  <c r="C78" i="8"/>
  <c r="B78" i="8"/>
  <c r="C77" i="8"/>
  <c r="B77" i="8"/>
  <c r="C76" i="8"/>
  <c r="B76" i="8"/>
  <c r="C75" i="8"/>
  <c r="B75" i="8"/>
  <c r="C74" i="8"/>
  <c r="B74" i="8"/>
  <c r="A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A60" i="8"/>
  <c r="C59" i="8"/>
  <c r="B59" i="8"/>
  <c r="C58" i="8"/>
  <c r="B58" i="8"/>
  <c r="C57" i="8"/>
  <c r="B57" i="8"/>
  <c r="C56" i="8"/>
  <c r="B56" i="8"/>
  <c r="A56" i="8"/>
  <c r="C55" i="8"/>
  <c r="B55" i="8"/>
  <c r="C54" i="8"/>
  <c r="B54" i="8"/>
  <c r="C53" i="8"/>
  <c r="B53" i="8"/>
  <c r="C52" i="8"/>
  <c r="B52" i="8"/>
  <c r="C51" i="8"/>
  <c r="B51" i="8"/>
  <c r="C50" i="8"/>
  <c r="B50" i="8"/>
  <c r="C49" i="8"/>
  <c r="B49" i="8"/>
  <c r="C48" i="8"/>
  <c r="B48" i="8"/>
  <c r="C47" i="8"/>
  <c r="B47" i="8"/>
  <c r="C46" i="8"/>
  <c r="B46" i="8"/>
  <c r="A46" i="8"/>
  <c r="C45" i="8"/>
  <c r="B45" i="8"/>
  <c r="C44" i="8"/>
  <c r="B44" i="8"/>
  <c r="C43" i="8"/>
  <c r="B43" i="8"/>
  <c r="C42" i="8"/>
  <c r="B42" i="8"/>
  <c r="C41" i="8"/>
  <c r="B41" i="8"/>
  <c r="A41" i="8"/>
  <c r="C40" i="8"/>
  <c r="B40" i="8"/>
  <c r="C39" i="8"/>
  <c r="B39" i="8"/>
  <c r="A39" i="8"/>
  <c r="C38" i="8"/>
  <c r="B38" i="8"/>
  <c r="C37" i="8"/>
  <c r="B37" i="8"/>
  <c r="C36" i="8"/>
  <c r="B36" i="8"/>
  <c r="C35" i="8"/>
  <c r="B35" i="8"/>
  <c r="C34" i="8"/>
  <c r="B34" i="8"/>
  <c r="C33" i="8"/>
  <c r="B33" i="8"/>
  <c r="C32" i="8"/>
  <c r="B32" i="8"/>
  <c r="C31" i="8"/>
  <c r="B31" i="8"/>
  <c r="A31" i="8"/>
  <c r="C30" i="8"/>
  <c r="B30" i="8"/>
  <c r="C29" i="8"/>
  <c r="B29" i="8"/>
  <c r="C28" i="8"/>
  <c r="B28" i="8"/>
  <c r="C27" i="8"/>
  <c r="B27" i="8"/>
  <c r="C26" i="8"/>
  <c r="B26" i="8"/>
  <c r="C25" i="8"/>
  <c r="B25" i="8"/>
  <c r="C24" i="8"/>
  <c r="B24" i="8"/>
  <c r="C23" i="8"/>
  <c r="B23" i="8"/>
  <c r="C22" i="8"/>
  <c r="B22" i="8"/>
  <c r="C21" i="8"/>
  <c r="B21" i="8"/>
  <c r="C20" i="8"/>
  <c r="B20" i="8"/>
  <c r="C19" i="8"/>
  <c r="B19" i="8"/>
  <c r="C18" i="8"/>
  <c r="B18" i="8"/>
  <c r="A18" i="8"/>
  <c r="C17" i="8"/>
  <c r="B17" i="8"/>
  <c r="C16" i="8"/>
  <c r="B16" i="8"/>
  <c r="C15" i="8"/>
  <c r="B15" i="8"/>
  <c r="A15" i="8"/>
  <c r="C14" i="8"/>
  <c r="B14" i="8"/>
  <c r="C13" i="8"/>
  <c r="B13" i="8"/>
  <c r="A13" i="8"/>
  <c r="C12" i="8"/>
  <c r="B12" i="8"/>
  <c r="C11" i="8"/>
  <c r="B11" i="8"/>
  <c r="C10" i="8"/>
  <c r="B10" i="8"/>
  <c r="C9" i="8"/>
  <c r="B9" i="8"/>
  <c r="C8" i="8"/>
  <c r="B8" i="8"/>
  <c r="C7" i="8"/>
  <c r="B7" i="8"/>
  <c r="C6" i="8"/>
  <c r="B6" i="8"/>
  <c r="C5" i="8"/>
  <c r="B5" i="8"/>
  <c r="C4" i="8"/>
  <c r="B4" i="8"/>
  <c r="A4" i="8"/>
  <c r="A2" i="8"/>
  <c r="A1" i="8"/>
  <c r="C109" i="7"/>
  <c r="B109" i="7"/>
  <c r="C108" i="7"/>
  <c r="B108" i="7"/>
  <c r="C107" i="7"/>
  <c r="B107" i="7"/>
  <c r="C106" i="7"/>
  <c r="B106" i="7"/>
  <c r="C105" i="7"/>
  <c r="B105" i="7"/>
  <c r="C104" i="7"/>
  <c r="B104" i="7"/>
  <c r="C103" i="7"/>
  <c r="B103" i="7"/>
  <c r="C102" i="7"/>
  <c r="B102" i="7"/>
  <c r="C101" i="7"/>
  <c r="B101" i="7"/>
  <c r="C100" i="7"/>
  <c r="B100" i="7"/>
  <c r="C99" i="7"/>
  <c r="B99" i="7"/>
  <c r="C98" i="7"/>
  <c r="B98" i="7"/>
  <c r="A98" i="7"/>
  <c r="C97" i="7"/>
  <c r="B97" i="7"/>
  <c r="C96" i="7"/>
  <c r="B96" i="7"/>
  <c r="C95" i="7"/>
  <c r="B95" i="7"/>
  <c r="C94" i="7"/>
  <c r="B94" i="7"/>
  <c r="C93" i="7"/>
  <c r="B93" i="7"/>
  <c r="C92" i="7"/>
  <c r="B92" i="7"/>
  <c r="C91" i="7"/>
  <c r="B91" i="7"/>
  <c r="C90" i="7"/>
  <c r="B90" i="7"/>
  <c r="C89" i="7"/>
  <c r="B89" i="7"/>
  <c r="C88" i="7"/>
  <c r="B88" i="7"/>
  <c r="C87" i="7"/>
  <c r="B87" i="7"/>
  <c r="A87" i="7"/>
  <c r="C86" i="7"/>
  <c r="B86" i="7"/>
  <c r="C85" i="7"/>
  <c r="B85" i="7"/>
  <c r="C84" i="7"/>
  <c r="B84" i="7"/>
  <c r="C83" i="7"/>
  <c r="B83" i="7"/>
  <c r="C82" i="7"/>
  <c r="B82" i="7"/>
  <c r="C81" i="7"/>
  <c r="B81" i="7"/>
  <c r="C80" i="7"/>
  <c r="B80" i="7"/>
  <c r="C79" i="7"/>
  <c r="B79" i="7"/>
  <c r="C78" i="7"/>
  <c r="B78" i="7"/>
  <c r="C77" i="7"/>
  <c r="B77" i="7"/>
  <c r="C76" i="7"/>
  <c r="B76" i="7"/>
  <c r="C75" i="7"/>
  <c r="B75" i="7"/>
  <c r="C74" i="7"/>
  <c r="B74" i="7"/>
  <c r="A74" i="7"/>
  <c r="C73" i="7"/>
  <c r="B73" i="7"/>
  <c r="C72" i="7"/>
  <c r="B72" i="7"/>
  <c r="C71" i="7"/>
  <c r="B71" i="7"/>
  <c r="C70" i="7"/>
  <c r="B70" i="7"/>
  <c r="C69" i="7"/>
  <c r="B69" i="7"/>
  <c r="C68" i="7"/>
  <c r="B68" i="7"/>
  <c r="C67" i="7"/>
  <c r="B67" i="7"/>
  <c r="C66" i="7"/>
  <c r="B66" i="7"/>
  <c r="C65" i="7"/>
  <c r="B65" i="7"/>
  <c r="C64" i="7"/>
  <c r="B64" i="7"/>
  <c r="C63" i="7"/>
  <c r="B63" i="7"/>
  <c r="C62" i="7"/>
  <c r="B62" i="7"/>
  <c r="C61" i="7"/>
  <c r="B61" i="7"/>
  <c r="C60" i="7"/>
  <c r="B60" i="7"/>
  <c r="A60" i="7"/>
  <c r="C59" i="7"/>
  <c r="B59" i="7"/>
  <c r="C58" i="7"/>
  <c r="B58" i="7"/>
  <c r="C57" i="7"/>
  <c r="B57" i="7"/>
  <c r="C56" i="7"/>
  <c r="B56" i="7"/>
  <c r="A56" i="7"/>
  <c r="C55" i="7"/>
  <c r="B55" i="7"/>
  <c r="C54" i="7"/>
  <c r="B54" i="7"/>
  <c r="C53" i="7"/>
  <c r="B53" i="7"/>
  <c r="C52" i="7"/>
  <c r="B52" i="7"/>
  <c r="C51" i="7"/>
  <c r="B51" i="7"/>
  <c r="C50" i="7"/>
  <c r="B50" i="7"/>
  <c r="C49" i="7"/>
  <c r="B49" i="7"/>
  <c r="C48" i="7"/>
  <c r="B48" i="7"/>
  <c r="C47" i="7"/>
  <c r="B47" i="7"/>
  <c r="C46" i="7"/>
  <c r="B46" i="7"/>
  <c r="A46" i="7"/>
  <c r="C45" i="7"/>
  <c r="B45" i="7"/>
  <c r="C44" i="7"/>
  <c r="B44" i="7"/>
  <c r="C43" i="7"/>
  <c r="B43" i="7"/>
  <c r="C42" i="7"/>
  <c r="B42" i="7"/>
  <c r="C41" i="7"/>
  <c r="B41" i="7"/>
  <c r="A41" i="7"/>
  <c r="C40" i="7"/>
  <c r="B40" i="7"/>
  <c r="C39" i="7"/>
  <c r="B39" i="7"/>
  <c r="A39" i="7"/>
  <c r="C38" i="7"/>
  <c r="B38" i="7"/>
  <c r="C37" i="7"/>
  <c r="B37" i="7"/>
  <c r="C36" i="7"/>
  <c r="B36" i="7"/>
  <c r="C35" i="7"/>
  <c r="B35" i="7"/>
  <c r="C34" i="7"/>
  <c r="B34" i="7"/>
  <c r="C33" i="7"/>
  <c r="B33" i="7"/>
  <c r="C32" i="7"/>
  <c r="B32" i="7"/>
  <c r="C31" i="7"/>
  <c r="B31" i="7"/>
  <c r="A31" i="7"/>
  <c r="C30" i="7"/>
  <c r="B30" i="7"/>
  <c r="C29" i="7"/>
  <c r="B29" i="7"/>
  <c r="C28" i="7"/>
  <c r="B28" i="7"/>
  <c r="C27" i="7"/>
  <c r="B27" i="7"/>
  <c r="C26" i="7"/>
  <c r="B26" i="7"/>
  <c r="C25" i="7"/>
  <c r="B25" i="7"/>
  <c r="C24" i="7"/>
  <c r="B24" i="7"/>
  <c r="C23" i="7"/>
  <c r="B23" i="7"/>
  <c r="C22" i="7"/>
  <c r="B22" i="7"/>
  <c r="C21" i="7"/>
  <c r="B21" i="7"/>
  <c r="C20" i="7"/>
  <c r="B20" i="7"/>
  <c r="C19" i="7"/>
  <c r="B19" i="7"/>
  <c r="C18" i="7"/>
  <c r="B18" i="7"/>
  <c r="A18" i="7"/>
  <c r="C17" i="7"/>
  <c r="B17" i="7"/>
  <c r="C16" i="7"/>
  <c r="B16" i="7"/>
  <c r="C15" i="7"/>
  <c r="B15" i="7"/>
  <c r="A15" i="7"/>
  <c r="C14" i="7"/>
  <c r="B14" i="7"/>
  <c r="C13" i="7"/>
  <c r="B13" i="7"/>
  <c r="A13" i="7"/>
  <c r="C12" i="7"/>
  <c r="B12" i="7"/>
  <c r="C11" i="7"/>
  <c r="B11" i="7"/>
  <c r="C10" i="7"/>
  <c r="B10" i="7"/>
  <c r="C9" i="7"/>
  <c r="B9" i="7"/>
  <c r="C8" i="7"/>
  <c r="B8" i="7"/>
  <c r="C7" i="7"/>
  <c r="B7" i="7"/>
  <c r="C6" i="7"/>
  <c r="B6" i="7"/>
  <c r="C5" i="7"/>
  <c r="B5" i="7"/>
  <c r="C4" i="7"/>
  <c r="B4" i="7"/>
  <c r="A4" i="7"/>
  <c r="A2" i="7"/>
  <c r="A1" i="7"/>
  <c r="C109" i="6"/>
  <c r="B109" i="6"/>
  <c r="C108" i="6"/>
  <c r="B108" i="6"/>
  <c r="C107" i="6"/>
  <c r="B107" i="6"/>
  <c r="C106" i="6"/>
  <c r="B106" i="6"/>
  <c r="C105" i="6"/>
  <c r="B105" i="6"/>
  <c r="C104" i="6"/>
  <c r="B104" i="6"/>
  <c r="C103" i="6"/>
  <c r="B103" i="6"/>
  <c r="C102" i="6"/>
  <c r="B102" i="6"/>
  <c r="C101" i="6"/>
  <c r="B101" i="6"/>
  <c r="C100" i="6"/>
  <c r="B100" i="6"/>
  <c r="C99" i="6"/>
  <c r="B99" i="6"/>
  <c r="C98" i="6"/>
  <c r="B98" i="6"/>
  <c r="A98" i="6"/>
  <c r="C97" i="6"/>
  <c r="B97" i="6"/>
  <c r="C96" i="6"/>
  <c r="B96" i="6"/>
  <c r="C95" i="6"/>
  <c r="B95" i="6"/>
  <c r="C94" i="6"/>
  <c r="B94" i="6"/>
  <c r="C93" i="6"/>
  <c r="B93" i="6"/>
  <c r="C92" i="6"/>
  <c r="B92" i="6"/>
  <c r="C91" i="6"/>
  <c r="B91" i="6"/>
  <c r="C90" i="6"/>
  <c r="B90" i="6"/>
  <c r="C89" i="6"/>
  <c r="B89" i="6"/>
  <c r="C88" i="6"/>
  <c r="B88" i="6"/>
  <c r="C87" i="6"/>
  <c r="B87" i="6"/>
  <c r="A87" i="6"/>
  <c r="C86" i="6"/>
  <c r="B86" i="6"/>
  <c r="C85" i="6"/>
  <c r="B85" i="6"/>
  <c r="C84" i="6"/>
  <c r="B84" i="6"/>
  <c r="C83" i="6"/>
  <c r="B83" i="6"/>
  <c r="C82" i="6"/>
  <c r="B82" i="6"/>
  <c r="C81" i="6"/>
  <c r="B81" i="6"/>
  <c r="C80" i="6"/>
  <c r="B80" i="6"/>
  <c r="C79" i="6"/>
  <c r="B79" i="6"/>
  <c r="C78" i="6"/>
  <c r="B78" i="6"/>
  <c r="C77" i="6"/>
  <c r="B77" i="6"/>
  <c r="C76" i="6"/>
  <c r="B76" i="6"/>
  <c r="C75" i="6"/>
  <c r="B75" i="6"/>
  <c r="C74" i="6"/>
  <c r="B74" i="6"/>
  <c r="A74" i="6"/>
  <c r="C73" i="6"/>
  <c r="B73" i="6"/>
  <c r="C72" i="6"/>
  <c r="B72" i="6"/>
  <c r="C71" i="6"/>
  <c r="B71" i="6"/>
  <c r="C70" i="6"/>
  <c r="B70" i="6"/>
  <c r="C69" i="6"/>
  <c r="B69" i="6"/>
  <c r="C68" i="6"/>
  <c r="B68" i="6"/>
  <c r="C67" i="6"/>
  <c r="B67" i="6"/>
  <c r="C66" i="6"/>
  <c r="B66" i="6"/>
  <c r="C65" i="6"/>
  <c r="B65" i="6"/>
  <c r="C64" i="6"/>
  <c r="B64" i="6"/>
  <c r="C63" i="6"/>
  <c r="B63" i="6"/>
  <c r="C62" i="6"/>
  <c r="B62" i="6"/>
  <c r="C61" i="6"/>
  <c r="B61" i="6"/>
  <c r="C60" i="6"/>
  <c r="B60" i="6"/>
  <c r="A60" i="6"/>
  <c r="C59" i="6"/>
  <c r="B59" i="6"/>
  <c r="C58" i="6"/>
  <c r="B58" i="6"/>
  <c r="C57" i="6"/>
  <c r="B57" i="6"/>
  <c r="C56" i="6"/>
  <c r="B56" i="6"/>
  <c r="A56" i="6"/>
  <c r="C55" i="6"/>
  <c r="B55" i="6"/>
  <c r="C54" i="6"/>
  <c r="B54" i="6"/>
  <c r="C53" i="6"/>
  <c r="B53" i="6"/>
  <c r="B52" i="6"/>
  <c r="C51" i="6"/>
  <c r="B51" i="6"/>
  <c r="C50" i="6"/>
  <c r="B50" i="6"/>
  <c r="C49" i="6"/>
  <c r="B49" i="6"/>
  <c r="C48" i="6"/>
  <c r="B48" i="6"/>
  <c r="C47" i="6"/>
  <c r="B47" i="6"/>
  <c r="C46" i="6"/>
  <c r="B46" i="6"/>
  <c r="A46" i="6"/>
  <c r="C45" i="6"/>
  <c r="B45" i="6"/>
  <c r="C44" i="6"/>
  <c r="B44" i="6"/>
  <c r="C43" i="6"/>
  <c r="B43" i="6"/>
  <c r="C42" i="6"/>
  <c r="B42" i="6"/>
  <c r="C41" i="6"/>
  <c r="B41" i="6"/>
  <c r="A41" i="6"/>
  <c r="C40" i="6"/>
  <c r="B40" i="6"/>
  <c r="C39" i="6"/>
  <c r="B39" i="6"/>
  <c r="A39" i="6"/>
  <c r="C38" i="6"/>
  <c r="B38" i="6"/>
  <c r="C37" i="6"/>
  <c r="B37" i="6"/>
  <c r="C36" i="6"/>
  <c r="B36" i="6"/>
  <c r="C35" i="6"/>
  <c r="B35" i="6"/>
  <c r="C34" i="6"/>
  <c r="B34" i="6"/>
  <c r="C33" i="6"/>
  <c r="B33" i="6"/>
  <c r="C32" i="6"/>
  <c r="B32" i="6"/>
  <c r="C31" i="6"/>
  <c r="B31" i="6"/>
  <c r="A31" i="6"/>
  <c r="C30" i="6"/>
  <c r="B30" i="6"/>
  <c r="C29" i="6"/>
  <c r="B29" i="6"/>
  <c r="C28" i="6"/>
  <c r="B28" i="6"/>
  <c r="C27" i="6"/>
  <c r="B27" i="6"/>
  <c r="C26" i="6"/>
  <c r="B26" i="6"/>
  <c r="C25" i="6"/>
  <c r="B25" i="6"/>
  <c r="C24" i="6"/>
  <c r="B24" i="6"/>
  <c r="C23" i="6"/>
  <c r="B23" i="6"/>
  <c r="C22" i="6"/>
  <c r="B22" i="6"/>
  <c r="C21" i="6"/>
  <c r="B21" i="6"/>
  <c r="C20" i="6"/>
  <c r="B20" i="6"/>
  <c r="C19" i="6"/>
  <c r="B19" i="6"/>
  <c r="C18" i="6"/>
  <c r="B18" i="6"/>
  <c r="A18" i="6"/>
  <c r="C17" i="6"/>
  <c r="B17" i="6"/>
  <c r="C16" i="6"/>
  <c r="B16" i="6"/>
  <c r="C15" i="6"/>
  <c r="B15" i="6"/>
  <c r="A15" i="6"/>
  <c r="C14" i="6"/>
  <c r="B14" i="6"/>
  <c r="C13" i="6"/>
  <c r="B13" i="6"/>
  <c r="A13" i="6"/>
  <c r="C12" i="6"/>
  <c r="B12" i="6"/>
  <c r="C11" i="6"/>
  <c r="B11" i="6"/>
  <c r="C10" i="6"/>
  <c r="B10" i="6"/>
  <c r="C9" i="6"/>
  <c r="B9" i="6"/>
  <c r="C8" i="6"/>
  <c r="B8" i="6"/>
  <c r="C7" i="6"/>
  <c r="B7" i="6"/>
  <c r="C6" i="6"/>
  <c r="B6" i="6"/>
  <c r="C5" i="6"/>
  <c r="B5" i="6"/>
  <c r="C4" i="6"/>
  <c r="B4" i="6"/>
  <c r="A4" i="6"/>
  <c r="A2" i="6"/>
  <c r="A1" i="6"/>
  <c r="AY120" i="5"/>
  <c r="AX120" i="5"/>
  <c r="AW120" i="5"/>
  <c r="AV120" i="5"/>
  <c r="AU120" i="5"/>
  <c r="AT120" i="5"/>
  <c r="AS120" i="5"/>
  <c r="AR120" i="5"/>
  <c r="AQ120" i="5"/>
  <c r="AP120" i="5"/>
  <c r="AO120" i="5"/>
  <c r="AN120" i="5"/>
  <c r="AM120" i="5"/>
  <c r="AL120" i="5"/>
  <c r="AK120" i="5"/>
  <c r="AJ120" i="5"/>
  <c r="AI120" i="5"/>
  <c r="AH120" i="5"/>
  <c r="AG120" i="5"/>
  <c r="AF120" i="5"/>
  <c r="AE120" i="5"/>
  <c r="AD120" i="5"/>
  <c r="Q120" i="5"/>
  <c r="P120" i="5"/>
  <c r="O120" i="5"/>
  <c r="N120" i="5"/>
  <c r="M120" i="5"/>
  <c r="L120" i="5"/>
  <c r="K120" i="5"/>
  <c r="J120" i="5"/>
  <c r="I120" i="5"/>
  <c r="H120" i="5"/>
  <c r="G120" i="5"/>
  <c r="F120" i="5"/>
  <c r="E120" i="5"/>
  <c r="D120" i="5"/>
  <c r="C120" i="5"/>
  <c r="B120" i="5"/>
  <c r="AY119" i="5"/>
  <c r="AX119" i="5"/>
  <c r="AW119" i="5"/>
  <c r="AV119" i="5"/>
  <c r="AU119" i="5"/>
  <c r="AT119" i="5"/>
  <c r="AS119" i="5"/>
  <c r="AR119" i="5"/>
  <c r="AQ119" i="5"/>
  <c r="AP119" i="5"/>
  <c r="AO119" i="5"/>
  <c r="AN119" i="5"/>
  <c r="AM119" i="5"/>
  <c r="AL119" i="5"/>
  <c r="AK119" i="5"/>
  <c r="AJ119" i="5"/>
  <c r="AI119" i="5"/>
  <c r="AH119" i="5"/>
  <c r="AG119" i="5"/>
  <c r="AF119" i="5"/>
  <c r="AE119" i="5"/>
  <c r="AD119" i="5"/>
  <c r="Q119" i="5"/>
  <c r="P119" i="5"/>
  <c r="O119" i="5"/>
  <c r="N119" i="5"/>
  <c r="M119" i="5"/>
  <c r="L119" i="5"/>
  <c r="K119" i="5"/>
  <c r="J119" i="5"/>
  <c r="I119" i="5"/>
  <c r="H119" i="5"/>
  <c r="G119" i="5"/>
  <c r="F119" i="5"/>
  <c r="E119" i="5"/>
  <c r="D119" i="5"/>
  <c r="C119" i="5"/>
  <c r="B119" i="5"/>
  <c r="AY118" i="5"/>
  <c r="AX118" i="5"/>
  <c r="AW118" i="5"/>
  <c r="AV118" i="5"/>
  <c r="AU118" i="5"/>
  <c r="AT118" i="5"/>
  <c r="AS118" i="5"/>
  <c r="AR118" i="5"/>
  <c r="AQ118" i="5"/>
  <c r="AP118" i="5"/>
  <c r="AO118" i="5"/>
  <c r="AN118" i="5"/>
  <c r="AM118" i="5"/>
  <c r="AL118" i="5"/>
  <c r="AK118" i="5"/>
  <c r="AJ118" i="5"/>
  <c r="AI118" i="5"/>
  <c r="AH118" i="5"/>
  <c r="AG118" i="5"/>
  <c r="AF118" i="5"/>
  <c r="AZ118" i="5" s="1"/>
  <c r="AE118" i="5"/>
  <c r="AD118" i="5"/>
  <c r="Q118" i="5"/>
  <c r="P118" i="5"/>
  <c r="O118" i="5"/>
  <c r="N118" i="5"/>
  <c r="M118" i="5"/>
  <c r="L118" i="5"/>
  <c r="K118" i="5"/>
  <c r="J118" i="5"/>
  <c r="I118" i="5"/>
  <c r="H118" i="5"/>
  <c r="G118" i="5"/>
  <c r="F118" i="5"/>
  <c r="E118" i="5"/>
  <c r="D118" i="5"/>
  <c r="C118" i="5"/>
  <c r="B118" i="5"/>
  <c r="AY117" i="5"/>
  <c r="AX117" i="5"/>
  <c r="AW117" i="5"/>
  <c r="AV117" i="5"/>
  <c r="AU117" i="5"/>
  <c r="AT117" i="5"/>
  <c r="AS117" i="5"/>
  <c r="AR117" i="5"/>
  <c r="AQ117" i="5"/>
  <c r="AP117" i="5"/>
  <c r="AO117" i="5"/>
  <c r="AN117" i="5"/>
  <c r="AM117" i="5"/>
  <c r="AZ117" i="5" s="1"/>
  <c r="AL117" i="5"/>
  <c r="AK117" i="5"/>
  <c r="AJ117" i="5"/>
  <c r="AI117" i="5"/>
  <c r="AH117" i="5"/>
  <c r="AG117" i="5"/>
  <c r="AF117" i="5"/>
  <c r="AE117" i="5"/>
  <c r="AD117" i="5"/>
  <c r="Q117" i="5"/>
  <c r="P117" i="5"/>
  <c r="O117" i="5"/>
  <c r="N117" i="5"/>
  <c r="M117" i="5"/>
  <c r="L117" i="5"/>
  <c r="K117" i="5"/>
  <c r="J117" i="5"/>
  <c r="I117" i="5"/>
  <c r="H117" i="5"/>
  <c r="G117" i="5"/>
  <c r="F117" i="5"/>
  <c r="E117" i="5"/>
  <c r="D117" i="5"/>
  <c r="C117" i="5"/>
  <c r="B117" i="5"/>
  <c r="AY116" i="5"/>
  <c r="AX116" i="5"/>
  <c r="AW116" i="5"/>
  <c r="AV116" i="5"/>
  <c r="AU116" i="5"/>
  <c r="AT116" i="5"/>
  <c r="AS116" i="5"/>
  <c r="AR116" i="5"/>
  <c r="AQ116" i="5"/>
  <c r="AP116" i="5"/>
  <c r="AO116" i="5"/>
  <c r="AN116" i="5"/>
  <c r="AM116" i="5"/>
  <c r="AL116" i="5"/>
  <c r="AK116" i="5"/>
  <c r="AJ116" i="5"/>
  <c r="AI116" i="5"/>
  <c r="AH116" i="5"/>
  <c r="AG116" i="5"/>
  <c r="AF116" i="5"/>
  <c r="AE116" i="5"/>
  <c r="AD116" i="5"/>
  <c r="Q116" i="5"/>
  <c r="P116" i="5"/>
  <c r="O116" i="5"/>
  <c r="N116" i="5"/>
  <c r="M116" i="5"/>
  <c r="L116" i="5"/>
  <c r="K116" i="5"/>
  <c r="J116" i="5"/>
  <c r="I116" i="5"/>
  <c r="H116" i="5"/>
  <c r="G116" i="5"/>
  <c r="F116" i="5"/>
  <c r="E116" i="5"/>
  <c r="D116" i="5"/>
  <c r="C116" i="5"/>
  <c r="B116" i="5"/>
  <c r="AY115" i="5"/>
  <c r="AX115" i="5"/>
  <c r="AW115" i="5"/>
  <c r="AV115" i="5"/>
  <c r="AU115" i="5"/>
  <c r="AT115" i="5"/>
  <c r="AS115" i="5"/>
  <c r="AR115" i="5"/>
  <c r="AQ115" i="5"/>
  <c r="AP115" i="5"/>
  <c r="AO115" i="5"/>
  <c r="AN115" i="5"/>
  <c r="AM115" i="5"/>
  <c r="AL115" i="5"/>
  <c r="AK115" i="5"/>
  <c r="AJ115" i="5"/>
  <c r="AI115" i="5"/>
  <c r="AH115" i="5"/>
  <c r="AG115" i="5"/>
  <c r="AF115" i="5"/>
  <c r="AE115" i="5"/>
  <c r="AD115" i="5"/>
  <c r="Q115" i="5"/>
  <c r="P115" i="5"/>
  <c r="O115" i="5"/>
  <c r="N115" i="5"/>
  <c r="M115" i="5"/>
  <c r="L115" i="5"/>
  <c r="K115" i="5"/>
  <c r="J115" i="5"/>
  <c r="I115" i="5"/>
  <c r="H115" i="5"/>
  <c r="G115" i="5"/>
  <c r="F115" i="5"/>
  <c r="E115" i="5"/>
  <c r="D115" i="5"/>
  <c r="C115" i="5"/>
  <c r="B115" i="5"/>
  <c r="AY114" i="5"/>
  <c r="AX114" i="5"/>
  <c r="AW114" i="5"/>
  <c r="AV114" i="5"/>
  <c r="AU114" i="5"/>
  <c r="AT114" i="5"/>
  <c r="AS114" i="5"/>
  <c r="AR114" i="5"/>
  <c r="AQ114" i="5"/>
  <c r="AP114" i="5"/>
  <c r="AO114" i="5"/>
  <c r="AN114" i="5"/>
  <c r="AM114" i="5"/>
  <c r="AL114" i="5"/>
  <c r="AK114" i="5"/>
  <c r="AJ114" i="5"/>
  <c r="AI114" i="5"/>
  <c r="AH114" i="5"/>
  <c r="AG114" i="5"/>
  <c r="AF114" i="5"/>
  <c r="AZ114" i="5" s="1"/>
  <c r="AE114" i="5"/>
  <c r="AD114" i="5"/>
  <c r="Q114" i="5"/>
  <c r="P114" i="5"/>
  <c r="O114" i="5"/>
  <c r="N114" i="5"/>
  <c r="M114" i="5"/>
  <c r="L114" i="5"/>
  <c r="K114" i="5"/>
  <c r="J114" i="5"/>
  <c r="I114" i="5"/>
  <c r="H114" i="5"/>
  <c r="G114" i="5"/>
  <c r="F114" i="5"/>
  <c r="E114" i="5"/>
  <c r="D114" i="5"/>
  <c r="C114" i="5"/>
  <c r="B114" i="5"/>
  <c r="AY113" i="5"/>
  <c r="AX113" i="5"/>
  <c r="AW113" i="5"/>
  <c r="AV113" i="5"/>
  <c r="AU113" i="5"/>
  <c r="AT113" i="5"/>
  <c r="AS113" i="5"/>
  <c r="AR113" i="5"/>
  <c r="AQ113" i="5"/>
  <c r="AP113" i="5"/>
  <c r="AO113" i="5"/>
  <c r="AN113" i="5"/>
  <c r="AM113" i="5"/>
  <c r="AL113" i="5"/>
  <c r="AK113" i="5"/>
  <c r="AJ113" i="5"/>
  <c r="AI113" i="5"/>
  <c r="AH113" i="5"/>
  <c r="AG113" i="5"/>
  <c r="AF113" i="5"/>
  <c r="AE113" i="5"/>
  <c r="AD113" i="5"/>
  <c r="Q113" i="5"/>
  <c r="P113" i="5"/>
  <c r="O113" i="5"/>
  <c r="N113" i="5"/>
  <c r="M113" i="5"/>
  <c r="L113" i="5"/>
  <c r="K113" i="5"/>
  <c r="J113" i="5"/>
  <c r="I113" i="5"/>
  <c r="H113" i="5"/>
  <c r="G113" i="5"/>
  <c r="F113" i="5"/>
  <c r="E113" i="5"/>
  <c r="D113" i="5"/>
  <c r="C113" i="5"/>
  <c r="B113" i="5"/>
  <c r="AY112" i="5"/>
  <c r="AX112" i="5"/>
  <c r="AW112" i="5"/>
  <c r="AV112" i="5"/>
  <c r="AU112" i="5"/>
  <c r="AT112" i="5"/>
  <c r="AS112" i="5"/>
  <c r="AR112" i="5"/>
  <c r="AQ112" i="5"/>
  <c r="AP112" i="5"/>
  <c r="AO112" i="5"/>
  <c r="AN112" i="5"/>
  <c r="AM112" i="5"/>
  <c r="AL112" i="5"/>
  <c r="AK112" i="5"/>
  <c r="AJ112" i="5"/>
  <c r="AI112" i="5"/>
  <c r="AH112" i="5"/>
  <c r="AG112" i="5"/>
  <c r="AF112" i="5"/>
  <c r="AZ112" i="5" s="1"/>
  <c r="AE112" i="5"/>
  <c r="AD112" i="5"/>
  <c r="Q112" i="5"/>
  <c r="P112" i="5"/>
  <c r="O112" i="5"/>
  <c r="N112" i="5"/>
  <c r="M112" i="5"/>
  <c r="L112" i="5"/>
  <c r="K112" i="5"/>
  <c r="J112" i="5"/>
  <c r="I112" i="5"/>
  <c r="H112" i="5"/>
  <c r="G112" i="5"/>
  <c r="F112" i="5"/>
  <c r="E112" i="5"/>
  <c r="D112" i="5"/>
  <c r="C112" i="5"/>
  <c r="B112" i="5"/>
  <c r="AY111" i="5"/>
  <c r="AX111" i="5"/>
  <c r="AW111" i="5"/>
  <c r="AV111" i="5"/>
  <c r="AU111" i="5"/>
  <c r="AT111" i="5"/>
  <c r="AS111" i="5"/>
  <c r="AR111" i="5"/>
  <c r="AQ111" i="5"/>
  <c r="AP111" i="5"/>
  <c r="AO111" i="5"/>
  <c r="AN111" i="5"/>
  <c r="AM111" i="5"/>
  <c r="AL111" i="5"/>
  <c r="AK111" i="5"/>
  <c r="AJ111" i="5"/>
  <c r="AI111" i="5"/>
  <c r="AH111" i="5"/>
  <c r="AG111" i="5"/>
  <c r="AF111" i="5"/>
  <c r="AE111" i="5"/>
  <c r="AD111" i="5"/>
  <c r="Q111" i="5"/>
  <c r="P111" i="5"/>
  <c r="O111" i="5"/>
  <c r="N111" i="5"/>
  <c r="M111" i="5"/>
  <c r="L111" i="5"/>
  <c r="K111" i="5"/>
  <c r="J111" i="5"/>
  <c r="I111" i="5"/>
  <c r="H111" i="5"/>
  <c r="G111" i="5"/>
  <c r="F111" i="5"/>
  <c r="E111" i="5"/>
  <c r="D111" i="5"/>
  <c r="C111" i="5"/>
  <c r="B111" i="5"/>
  <c r="AY110" i="5"/>
  <c r="AX110" i="5"/>
  <c r="AW110" i="5"/>
  <c r="AV110" i="5"/>
  <c r="AU110" i="5"/>
  <c r="AT110" i="5"/>
  <c r="AS110" i="5"/>
  <c r="AR110" i="5"/>
  <c r="AQ110" i="5"/>
  <c r="AP110" i="5"/>
  <c r="AO110" i="5"/>
  <c r="AN110" i="5"/>
  <c r="AM110" i="5"/>
  <c r="AL110" i="5"/>
  <c r="AK110" i="5"/>
  <c r="AJ110" i="5"/>
  <c r="AI110" i="5"/>
  <c r="AH110" i="5"/>
  <c r="AG110" i="5"/>
  <c r="AF110" i="5"/>
  <c r="AE110" i="5"/>
  <c r="AD110" i="5"/>
  <c r="Q110" i="5"/>
  <c r="P110" i="5"/>
  <c r="O110" i="5"/>
  <c r="N110" i="5"/>
  <c r="M110" i="5"/>
  <c r="L110" i="5"/>
  <c r="K110" i="5"/>
  <c r="J110" i="5"/>
  <c r="I110" i="5"/>
  <c r="H110" i="5"/>
  <c r="G110" i="5"/>
  <c r="F110" i="5"/>
  <c r="E110" i="5"/>
  <c r="D110" i="5"/>
  <c r="C110" i="5"/>
  <c r="B110" i="5"/>
  <c r="AY109" i="5"/>
  <c r="AX109" i="5"/>
  <c r="AW109" i="5"/>
  <c r="AV109" i="5"/>
  <c r="AU109" i="5"/>
  <c r="AT109" i="5"/>
  <c r="AS109" i="5"/>
  <c r="AR109" i="5"/>
  <c r="AQ109" i="5"/>
  <c r="AP109" i="5"/>
  <c r="AO109" i="5"/>
  <c r="AN109" i="5"/>
  <c r="AM109" i="5"/>
  <c r="AL109" i="5"/>
  <c r="AK109" i="5"/>
  <c r="AJ109" i="5"/>
  <c r="AI109" i="5"/>
  <c r="AH109" i="5"/>
  <c r="AG109" i="5"/>
  <c r="AZ109" i="5" s="1"/>
  <c r="AF109" i="5"/>
  <c r="AE109" i="5"/>
  <c r="AD109" i="5"/>
  <c r="Q109" i="5"/>
  <c r="P109" i="5"/>
  <c r="O109" i="5"/>
  <c r="N109" i="5"/>
  <c r="M109" i="5"/>
  <c r="L109" i="5"/>
  <c r="K109" i="5"/>
  <c r="J109" i="5"/>
  <c r="Y109" i="5" s="1"/>
  <c r="I109" i="5"/>
  <c r="H109" i="5"/>
  <c r="G109" i="5"/>
  <c r="F109" i="5"/>
  <c r="E109" i="5"/>
  <c r="D109" i="5"/>
  <c r="C109" i="5"/>
  <c r="B109" i="5"/>
  <c r="AY107" i="5"/>
  <c r="AX107" i="5"/>
  <c r="AW107" i="5"/>
  <c r="AV107" i="5"/>
  <c r="AU107" i="5"/>
  <c r="AT107" i="5"/>
  <c r="AS107" i="5"/>
  <c r="AR107" i="5"/>
  <c r="AQ107" i="5"/>
  <c r="AP107" i="5"/>
  <c r="AO107" i="5"/>
  <c r="AN107" i="5"/>
  <c r="AM107" i="5"/>
  <c r="AL107" i="5"/>
  <c r="AK107" i="5"/>
  <c r="AJ107" i="5"/>
  <c r="AI107" i="5"/>
  <c r="AH107" i="5"/>
  <c r="AG107" i="5"/>
  <c r="AF107" i="5"/>
  <c r="AE107" i="5"/>
  <c r="AD107" i="5"/>
  <c r="Q107" i="5"/>
  <c r="P107" i="5"/>
  <c r="O107" i="5"/>
  <c r="N107" i="5"/>
  <c r="M107" i="5"/>
  <c r="L107" i="5"/>
  <c r="K107" i="5"/>
  <c r="J107" i="5"/>
  <c r="I107" i="5"/>
  <c r="H107" i="5"/>
  <c r="G107" i="5"/>
  <c r="F107" i="5"/>
  <c r="E107" i="5"/>
  <c r="D107" i="5"/>
  <c r="AA107" i="5" s="1"/>
  <c r="C107" i="5"/>
  <c r="B107" i="5"/>
  <c r="AY106" i="5"/>
  <c r="AX106" i="5"/>
  <c r="AW106" i="5"/>
  <c r="AV106" i="5"/>
  <c r="AU106" i="5"/>
  <c r="AT106" i="5"/>
  <c r="AS106" i="5"/>
  <c r="AR106" i="5"/>
  <c r="AQ106" i="5"/>
  <c r="AP106" i="5"/>
  <c r="AO106" i="5"/>
  <c r="AN106" i="5"/>
  <c r="AM106" i="5"/>
  <c r="AL106" i="5"/>
  <c r="AK106" i="5"/>
  <c r="AJ106" i="5"/>
  <c r="AI106" i="5"/>
  <c r="AH106" i="5"/>
  <c r="AG106" i="5"/>
  <c r="AF106" i="5"/>
  <c r="AZ106" i="5" s="1"/>
  <c r="AE106" i="5"/>
  <c r="AD106" i="5"/>
  <c r="Q106" i="5"/>
  <c r="P106" i="5"/>
  <c r="O106" i="5"/>
  <c r="N106" i="5"/>
  <c r="M106" i="5"/>
  <c r="L106" i="5"/>
  <c r="K106" i="5"/>
  <c r="J106" i="5"/>
  <c r="I106" i="5"/>
  <c r="H106" i="5"/>
  <c r="G106" i="5"/>
  <c r="F106" i="5"/>
  <c r="E106" i="5"/>
  <c r="D106" i="5"/>
  <c r="C106" i="5"/>
  <c r="B106" i="5"/>
  <c r="AY105" i="5"/>
  <c r="AX105" i="5"/>
  <c r="AW105" i="5"/>
  <c r="AV105" i="5"/>
  <c r="AU105" i="5"/>
  <c r="AT105" i="5"/>
  <c r="AS105" i="5"/>
  <c r="AR105" i="5"/>
  <c r="AQ105" i="5"/>
  <c r="AP105" i="5"/>
  <c r="AO105" i="5"/>
  <c r="AN105" i="5"/>
  <c r="AM105" i="5"/>
  <c r="AL105" i="5"/>
  <c r="AK105" i="5"/>
  <c r="AJ105" i="5"/>
  <c r="AI105" i="5"/>
  <c r="AH105" i="5"/>
  <c r="AG105" i="5"/>
  <c r="AF105" i="5"/>
  <c r="AE105" i="5"/>
  <c r="AD105" i="5"/>
  <c r="Q105" i="5"/>
  <c r="P105" i="5"/>
  <c r="O105" i="5"/>
  <c r="N105" i="5"/>
  <c r="M105" i="5"/>
  <c r="L105" i="5"/>
  <c r="K105" i="5"/>
  <c r="J105" i="5"/>
  <c r="I105" i="5"/>
  <c r="H105" i="5"/>
  <c r="G105" i="5"/>
  <c r="F105" i="5"/>
  <c r="E105" i="5"/>
  <c r="D105" i="5"/>
  <c r="C105" i="5"/>
  <c r="B105" i="5"/>
  <c r="AY104" i="5"/>
  <c r="AX104" i="5"/>
  <c r="AW104" i="5"/>
  <c r="AV104" i="5"/>
  <c r="AU104" i="5"/>
  <c r="AT104" i="5"/>
  <c r="AS104" i="5"/>
  <c r="AR104" i="5"/>
  <c r="AQ104" i="5"/>
  <c r="AP104" i="5"/>
  <c r="AO104" i="5"/>
  <c r="AN104" i="5"/>
  <c r="AM104" i="5"/>
  <c r="AL104" i="5"/>
  <c r="AK104" i="5"/>
  <c r="AJ104" i="5"/>
  <c r="AI104" i="5"/>
  <c r="AH104" i="5"/>
  <c r="AG104" i="5"/>
  <c r="AF104" i="5"/>
  <c r="AE104" i="5"/>
  <c r="AD104" i="5"/>
  <c r="Q104" i="5"/>
  <c r="P104" i="5"/>
  <c r="O104" i="5"/>
  <c r="N104" i="5"/>
  <c r="M104" i="5"/>
  <c r="L104" i="5"/>
  <c r="K104" i="5"/>
  <c r="X104" i="5" s="1"/>
  <c r="J104" i="5"/>
  <c r="I104" i="5"/>
  <c r="H104" i="5"/>
  <c r="G104" i="5"/>
  <c r="F104" i="5"/>
  <c r="E104" i="5"/>
  <c r="D104" i="5"/>
  <c r="C104" i="5"/>
  <c r="B104" i="5"/>
  <c r="AY103" i="5"/>
  <c r="AX103" i="5"/>
  <c r="AW103" i="5"/>
  <c r="AV103" i="5"/>
  <c r="AU103" i="5"/>
  <c r="AT103" i="5"/>
  <c r="AS103" i="5"/>
  <c r="AR103" i="5"/>
  <c r="AQ103" i="5"/>
  <c r="AP103" i="5"/>
  <c r="AO103" i="5"/>
  <c r="AN103" i="5"/>
  <c r="AM103" i="5"/>
  <c r="AL103" i="5"/>
  <c r="AK103" i="5"/>
  <c r="AJ103" i="5"/>
  <c r="AI103" i="5"/>
  <c r="AH103" i="5"/>
  <c r="AG103" i="5"/>
  <c r="AF103" i="5"/>
  <c r="AE103" i="5"/>
  <c r="AD103" i="5"/>
  <c r="Q103" i="5"/>
  <c r="P103" i="5"/>
  <c r="O103" i="5"/>
  <c r="N103" i="5"/>
  <c r="M103" i="5"/>
  <c r="L103" i="5"/>
  <c r="K103" i="5"/>
  <c r="J103" i="5"/>
  <c r="I103" i="5"/>
  <c r="H103" i="5"/>
  <c r="G103" i="5"/>
  <c r="F103" i="5"/>
  <c r="E103" i="5"/>
  <c r="D103" i="5"/>
  <c r="C103" i="5"/>
  <c r="B103" i="5"/>
  <c r="AY102" i="5"/>
  <c r="AX102" i="5"/>
  <c r="AW102" i="5"/>
  <c r="AV102" i="5"/>
  <c r="AU102" i="5"/>
  <c r="AT102" i="5"/>
  <c r="AS102" i="5"/>
  <c r="AR102" i="5"/>
  <c r="AQ102" i="5"/>
  <c r="AP102" i="5"/>
  <c r="AO102" i="5"/>
  <c r="AN102" i="5"/>
  <c r="AM102" i="5"/>
  <c r="AL102" i="5"/>
  <c r="AK102" i="5"/>
  <c r="AJ102" i="5"/>
  <c r="AI102" i="5"/>
  <c r="AH102" i="5"/>
  <c r="AG102" i="5"/>
  <c r="AF102" i="5"/>
  <c r="AE102" i="5"/>
  <c r="AD102" i="5"/>
  <c r="Q102" i="5"/>
  <c r="P102" i="5"/>
  <c r="O102" i="5"/>
  <c r="N102" i="5"/>
  <c r="M102" i="5"/>
  <c r="L102" i="5"/>
  <c r="K102" i="5"/>
  <c r="J102" i="5"/>
  <c r="I102" i="5"/>
  <c r="H102" i="5"/>
  <c r="G102" i="5"/>
  <c r="F102" i="5"/>
  <c r="E102" i="5"/>
  <c r="D102" i="5"/>
  <c r="C102" i="5"/>
  <c r="B102" i="5"/>
  <c r="AY101" i="5"/>
  <c r="AX101" i="5"/>
  <c r="AW101" i="5"/>
  <c r="AV101" i="5"/>
  <c r="AU101" i="5"/>
  <c r="AT101" i="5"/>
  <c r="AS101" i="5"/>
  <c r="AR101" i="5"/>
  <c r="AQ101" i="5"/>
  <c r="AP101" i="5"/>
  <c r="AO101" i="5"/>
  <c r="AN101" i="5"/>
  <c r="AM101" i="5"/>
  <c r="AL101" i="5"/>
  <c r="AK101" i="5"/>
  <c r="AJ101" i="5"/>
  <c r="AI101" i="5"/>
  <c r="AH101" i="5"/>
  <c r="AG101" i="5"/>
  <c r="AF101" i="5"/>
  <c r="AE101" i="5"/>
  <c r="AD101" i="5"/>
  <c r="Q101" i="5"/>
  <c r="P101" i="5"/>
  <c r="O101" i="5"/>
  <c r="N101" i="5"/>
  <c r="M101" i="5"/>
  <c r="L101" i="5"/>
  <c r="K101" i="5"/>
  <c r="J101" i="5"/>
  <c r="I101" i="5"/>
  <c r="H101" i="5"/>
  <c r="G101" i="5"/>
  <c r="F101" i="5"/>
  <c r="E101" i="5"/>
  <c r="D101" i="5"/>
  <c r="C101" i="5"/>
  <c r="B101" i="5"/>
  <c r="AY100" i="5"/>
  <c r="AX100" i="5"/>
  <c r="AW100" i="5"/>
  <c r="AV100" i="5"/>
  <c r="AU100" i="5"/>
  <c r="AT100" i="5"/>
  <c r="AS100" i="5"/>
  <c r="AR100" i="5"/>
  <c r="AQ100" i="5"/>
  <c r="AP100" i="5"/>
  <c r="AO100" i="5"/>
  <c r="AN100" i="5"/>
  <c r="AM100" i="5"/>
  <c r="AL100" i="5"/>
  <c r="AK100" i="5"/>
  <c r="AJ100" i="5"/>
  <c r="AI100" i="5"/>
  <c r="AH100" i="5"/>
  <c r="AG100" i="5"/>
  <c r="AF100" i="5"/>
  <c r="AZ100" i="5" s="1"/>
  <c r="AE100" i="5"/>
  <c r="AD100" i="5"/>
  <c r="Q100" i="5"/>
  <c r="P100" i="5"/>
  <c r="O100" i="5"/>
  <c r="N100" i="5"/>
  <c r="M100" i="5"/>
  <c r="L100" i="5"/>
  <c r="K100" i="5"/>
  <c r="J100" i="5"/>
  <c r="I100" i="5"/>
  <c r="H100" i="5"/>
  <c r="G100" i="5"/>
  <c r="F100" i="5"/>
  <c r="E100" i="5"/>
  <c r="D100" i="5"/>
  <c r="C100" i="5"/>
  <c r="B100" i="5"/>
  <c r="AY99" i="5"/>
  <c r="AX99" i="5"/>
  <c r="AW99" i="5"/>
  <c r="AV99" i="5"/>
  <c r="AU99" i="5"/>
  <c r="AT99" i="5"/>
  <c r="AS99" i="5"/>
  <c r="AR99" i="5"/>
  <c r="AQ99" i="5"/>
  <c r="AP99" i="5"/>
  <c r="AO99" i="5"/>
  <c r="AN99" i="5"/>
  <c r="AM99" i="5"/>
  <c r="AL99" i="5"/>
  <c r="AK99" i="5"/>
  <c r="AJ99" i="5"/>
  <c r="AI99" i="5"/>
  <c r="AH99" i="5"/>
  <c r="AG99" i="5"/>
  <c r="AF99" i="5"/>
  <c r="AE99" i="5"/>
  <c r="AD99" i="5"/>
  <c r="Q99" i="5"/>
  <c r="P99" i="5"/>
  <c r="O99" i="5"/>
  <c r="N99" i="5"/>
  <c r="M99" i="5"/>
  <c r="L99" i="5"/>
  <c r="K99" i="5"/>
  <c r="J99" i="5"/>
  <c r="I99" i="5"/>
  <c r="H99" i="5"/>
  <c r="G99" i="5"/>
  <c r="F99" i="5"/>
  <c r="E99" i="5"/>
  <c r="D99" i="5"/>
  <c r="C99" i="5"/>
  <c r="B99" i="5"/>
  <c r="AY98" i="5"/>
  <c r="AX98" i="5"/>
  <c r="AW98" i="5"/>
  <c r="AV98" i="5"/>
  <c r="AU98" i="5"/>
  <c r="AT98" i="5"/>
  <c r="AS98" i="5"/>
  <c r="AR98" i="5"/>
  <c r="AQ98" i="5"/>
  <c r="AP98" i="5"/>
  <c r="AO98" i="5"/>
  <c r="AN98" i="5"/>
  <c r="AM98" i="5"/>
  <c r="AL98" i="5"/>
  <c r="AK98" i="5"/>
  <c r="AJ98" i="5"/>
  <c r="AI98" i="5"/>
  <c r="AH98" i="5"/>
  <c r="AG98" i="5"/>
  <c r="AF98" i="5"/>
  <c r="AZ98" i="5" s="1"/>
  <c r="AE98" i="5"/>
  <c r="AD98" i="5"/>
  <c r="Q98" i="5"/>
  <c r="P98" i="5"/>
  <c r="O98" i="5"/>
  <c r="N98" i="5"/>
  <c r="M98" i="5"/>
  <c r="L98" i="5"/>
  <c r="K98" i="5"/>
  <c r="J98" i="5"/>
  <c r="I98" i="5"/>
  <c r="H98" i="5"/>
  <c r="G98" i="5"/>
  <c r="F98" i="5"/>
  <c r="E98" i="5"/>
  <c r="D98" i="5"/>
  <c r="C98" i="5"/>
  <c r="B98" i="5"/>
  <c r="AY97" i="5"/>
  <c r="AX97" i="5"/>
  <c r="AW97" i="5"/>
  <c r="AV97" i="5"/>
  <c r="AU97" i="5"/>
  <c r="AT97" i="5"/>
  <c r="AS97" i="5"/>
  <c r="AR97" i="5"/>
  <c r="AQ97" i="5"/>
  <c r="AP97" i="5"/>
  <c r="AO97" i="5"/>
  <c r="AN97" i="5"/>
  <c r="AM97" i="5"/>
  <c r="AL97" i="5"/>
  <c r="AK97" i="5"/>
  <c r="AJ97" i="5"/>
  <c r="AI97" i="5"/>
  <c r="AH97" i="5"/>
  <c r="AG97" i="5"/>
  <c r="AF97" i="5"/>
  <c r="AZ97" i="5" s="1"/>
  <c r="AE97" i="5"/>
  <c r="AD97" i="5"/>
  <c r="Q97" i="5"/>
  <c r="P97" i="5"/>
  <c r="O97" i="5"/>
  <c r="N97" i="5"/>
  <c r="M97" i="5"/>
  <c r="L97" i="5"/>
  <c r="K97" i="5"/>
  <c r="J97" i="5"/>
  <c r="I97" i="5"/>
  <c r="Y97" i="5" s="1"/>
  <c r="H97" i="5"/>
  <c r="G97" i="5"/>
  <c r="F97" i="5"/>
  <c r="E97" i="5"/>
  <c r="D97" i="5"/>
  <c r="C97" i="5"/>
  <c r="B97" i="5"/>
  <c r="AY95" i="5"/>
  <c r="AX95" i="5"/>
  <c r="AW95" i="5"/>
  <c r="AV95" i="5"/>
  <c r="AU95" i="5"/>
  <c r="AT95" i="5"/>
  <c r="AS95" i="5"/>
  <c r="AR95" i="5"/>
  <c r="AQ95" i="5"/>
  <c r="AP95" i="5"/>
  <c r="AO95" i="5"/>
  <c r="AN95" i="5"/>
  <c r="AM95" i="5"/>
  <c r="AL95" i="5"/>
  <c r="AK95" i="5"/>
  <c r="AJ95" i="5"/>
  <c r="AI95" i="5"/>
  <c r="AH95" i="5"/>
  <c r="AG95" i="5"/>
  <c r="AF95" i="5"/>
  <c r="AE95" i="5"/>
  <c r="AD95" i="5"/>
  <c r="Q95" i="5"/>
  <c r="P95" i="5"/>
  <c r="O95" i="5"/>
  <c r="N95" i="5"/>
  <c r="M95" i="5"/>
  <c r="L95" i="5"/>
  <c r="K95" i="5"/>
  <c r="J95" i="5"/>
  <c r="I95" i="5"/>
  <c r="H95" i="5"/>
  <c r="G95" i="5"/>
  <c r="F95" i="5"/>
  <c r="E95" i="5"/>
  <c r="D95" i="5"/>
  <c r="C95" i="5"/>
  <c r="B95" i="5"/>
  <c r="AY94" i="5"/>
  <c r="AX94" i="5"/>
  <c r="AW94" i="5"/>
  <c r="AV94" i="5"/>
  <c r="AU94" i="5"/>
  <c r="AT94" i="5"/>
  <c r="AS94" i="5"/>
  <c r="AR94" i="5"/>
  <c r="AQ94" i="5"/>
  <c r="AP94" i="5"/>
  <c r="AO94" i="5"/>
  <c r="AN94" i="5"/>
  <c r="AM94" i="5"/>
  <c r="AL94" i="5"/>
  <c r="AK94" i="5"/>
  <c r="AJ94" i="5"/>
  <c r="AI94" i="5"/>
  <c r="AH94" i="5"/>
  <c r="AG94" i="5"/>
  <c r="AF94" i="5"/>
  <c r="AZ94" i="5" s="1"/>
  <c r="AE94" i="5"/>
  <c r="AD94" i="5"/>
  <c r="Q94" i="5"/>
  <c r="P94" i="5"/>
  <c r="O94" i="5"/>
  <c r="N94" i="5"/>
  <c r="M94" i="5"/>
  <c r="L94" i="5"/>
  <c r="K94" i="5"/>
  <c r="AA94" i="5" s="1"/>
  <c r="J94" i="5"/>
  <c r="I94" i="5"/>
  <c r="H94" i="5"/>
  <c r="G94" i="5"/>
  <c r="F94" i="5"/>
  <c r="E94" i="5"/>
  <c r="D94" i="5"/>
  <c r="C94" i="5"/>
  <c r="B94" i="5"/>
  <c r="AY93" i="5"/>
  <c r="AX93" i="5"/>
  <c r="AW93" i="5"/>
  <c r="AV93" i="5"/>
  <c r="AU93" i="5"/>
  <c r="AT93" i="5"/>
  <c r="AS93" i="5"/>
  <c r="AR93" i="5"/>
  <c r="AQ93" i="5"/>
  <c r="AP93" i="5"/>
  <c r="AO93" i="5"/>
  <c r="AN93" i="5"/>
  <c r="AM93" i="5"/>
  <c r="AL93" i="5"/>
  <c r="AK93" i="5"/>
  <c r="AJ93" i="5"/>
  <c r="AI93" i="5"/>
  <c r="AH93" i="5"/>
  <c r="AG93" i="5"/>
  <c r="AF93" i="5"/>
  <c r="AE93" i="5"/>
  <c r="AD93" i="5"/>
  <c r="Q93" i="5"/>
  <c r="P93" i="5"/>
  <c r="O93" i="5"/>
  <c r="N93" i="5"/>
  <c r="M93" i="5"/>
  <c r="L93" i="5"/>
  <c r="K93" i="5"/>
  <c r="J93" i="5"/>
  <c r="I93" i="5"/>
  <c r="H93" i="5"/>
  <c r="G93" i="5"/>
  <c r="F93" i="5"/>
  <c r="E93" i="5"/>
  <c r="D93" i="5"/>
  <c r="C93" i="5"/>
  <c r="B93" i="5"/>
  <c r="AY92" i="5"/>
  <c r="AX92" i="5"/>
  <c r="AW92" i="5"/>
  <c r="AV92" i="5"/>
  <c r="AU92" i="5"/>
  <c r="AT92" i="5"/>
  <c r="AS92" i="5"/>
  <c r="AR92" i="5"/>
  <c r="AQ92" i="5"/>
  <c r="AP92" i="5"/>
  <c r="AO92" i="5"/>
  <c r="AN92" i="5"/>
  <c r="AM92" i="5"/>
  <c r="AL92" i="5"/>
  <c r="AK92" i="5"/>
  <c r="AJ92" i="5"/>
  <c r="AI92" i="5"/>
  <c r="AH92" i="5"/>
  <c r="AZ92" i="5" s="1"/>
  <c r="AG92" i="5"/>
  <c r="AF92" i="5"/>
  <c r="AE92" i="5"/>
  <c r="AD92" i="5"/>
  <c r="Q92" i="5"/>
  <c r="P92" i="5"/>
  <c r="O92" i="5"/>
  <c r="N92" i="5"/>
  <c r="M92" i="5"/>
  <c r="L92" i="5"/>
  <c r="K92" i="5"/>
  <c r="J92" i="5"/>
  <c r="I92" i="5"/>
  <c r="H92" i="5"/>
  <c r="G92" i="5"/>
  <c r="F92" i="5"/>
  <c r="E92" i="5"/>
  <c r="D92" i="5"/>
  <c r="C92" i="5"/>
  <c r="B92" i="5"/>
  <c r="AY91" i="5"/>
  <c r="AX91" i="5"/>
  <c r="AW91" i="5"/>
  <c r="AV91" i="5"/>
  <c r="AU91" i="5"/>
  <c r="AT91" i="5"/>
  <c r="AS91" i="5"/>
  <c r="AR91" i="5"/>
  <c r="AQ91" i="5"/>
  <c r="AP91" i="5"/>
  <c r="AO91" i="5"/>
  <c r="AN91" i="5"/>
  <c r="AM91" i="5"/>
  <c r="AL91" i="5"/>
  <c r="AK91" i="5"/>
  <c r="AJ91" i="5"/>
  <c r="AI91" i="5"/>
  <c r="AH91" i="5"/>
  <c r="AG91" i="5"/>
  <c r="AF91" i="5"/>
  <c r="AE91" i="5"/>
  <c r="AD91" i="5"/>
  <c r="Q91" i="5"/>
  <c r="P91" i="5"/>
  <c r="O91" i="5"/>
  <c r="N91" i="5"/>
  <c r="M91" i="5"/>
  <c r="L91" i="5"/>
  <c r="K91" i="5"/>
  <c r="J91" i="5"/>
  <c r="I91" i="5"/>
  <c r="H91" i="5"/>
  <c r="G91" i="5"/>
  <c r="F91" i="5"/>
  <c r="E91" i="5"/>
  <c r="D91" i="5"/>
  <c r="C91" i="5"/>
  <c r="B91" i="5"/>
  <c r="AY90" i="5"/>
  <c r="AX90" i="5"/>
  <c r="AW90" i="5"/>
  <c r="AV90" i="5"/>
  <c r="AU90" i="5"/>
  <c r="AT90" i="5"/>
  <c r="AS90" i="5"/>
  <c r="AR90" i="5"/>
  <c r="AQ90" i="5"/>
  <c r="AP90" i="5"/>
  <c r="AO90" i="5"/>
  <c r="AN90" i="5"/>
  <c r="AM90" i="5"/>
  <c r="AL90" i="5"/>
  <c r="AK90" i="5"/>
  <c r="AJ90" i="5"/>
  <c r="AI90" i="5"/>
  <c r="AH90" i="5"/>
  <c r="AG90" i="5"/>
  <c r="AF90" i="5"/>
  <c r="AZ90" i="5" s="1"/>
  <c r="AE90" i="5"/>
  <c r="AD90" i="5"/>
  <c r="Q90" i="5"/>
  <c r="P90" i="5"/>
  <c r="O90" i="5"/>
  <c r="N90" i="5"/>
  <c r="M90" i="5"/>
  <c r="L90" i="5"/>
  <c r="K90" i="5"/>
  <c r="J90" i="5"/>
  <c r="I90" i="5"/>
  <c r="H90" i="5"/>
  <c r="G90" i="5"/>
  <c r="F90" i="5"/>
  <c r="E90" i="5"/>
  <c r="D90" i="5"/>
  <c r="C90" i="5"/>
  <c r="B90" i="5"/>
  <c r="AY89" i="5"/>
  <c r="AX89" i="5"/>
  <c r="AW89" i="5"/>
  <c r="AV89" i="5"/>
  <c r="AU89" i="5"/>
  <c r="AT89" i="5"/>
  <c r="AS89" i="5"/>
  <c r="AR89" i="5"/>
  <c r="AQ89" i="5"/>
  <c r="AP89" i="5"/>
  <c r="AO89" i="5"/>
  <c r="AN89" i="5"/>
  <c r="AM89" i="5"/>
  <c r="AL89" i="5"/>
  <c r="AK89" i="5"/>
  <c r="AJ89" i="5"/>
  <c r="AI89" i="5"/>
  <c r="AH89" i="5"/>
  <c r="AG89" i="5"/>
  <c r="AF89" i="5"/>
  <c r="AE89" i="5"/>
  <c r="AD89" i="5"/>
  <c r="Q89" i="5"/>
  <c r="P89" i="5"/>
  <c r="O89" i="5"/>
  <c r="N89" i="5"/>
  <c r="M89" i="5"/>
  <c r="L89" i="5"/>
  <c r="K89" i="5"/>
  <c r="J89" i="5"/>
  <c r="I89" i="5"/>
  <c r="H89" i="5"/>
  <c r="G89" i="5"/>
  <c r="F89" i="5"/>
  <c r="E89" i="5"/>
  <c r="D89" i="5"/>
  <c r="C89" i="5"/>
  <c r="B89" i="5"/>
  <c r="AY88" i="5"/>
  <c r="AX88" i="5"/>
  <c r="AW88" i="5"/>
  <c r="AV88" i="5"/>
  <c r="AU88" i="5"/>
  <c r="AT88" i="5"/>
  <c r="AS88" i="5"/>
  <c r="AR88" i="5"/>
  <c r="AQ88" i="5"/>
  <c r="AP88" i="5"/>
  <c r="AO88" i="5"/>
  <c r="AN88" i="5"/>
  <c r="AM88" i="5"/>
  <c r="AL88" i="5"/>
  <c r="AK88" i="5"/>
  <c r="AJ88" i="5"/>
  <c r="AI88" i="5"/>
  <c r="AH88" i="5"/>
  <c r="AG88" i="5"/>
  <c r="AF88" i="5"/>
  <c r="AZ88" i="5" s="1"/>
  <c r="AE88" i="5"/>
  <c r="AD88" i="5"/>
  <c r="Q88" i="5"/>
  <c r="P88" i="5"/>
  <c r="O88" i="5"/>
  <c r="N88" i="5"/>
  <c r="M88" i="5"/>
  <c r="L88" i="5"/>
  <c r="K88" i="5"/>
  <c r="J88" i="5"/>
  <c r="I88" i="5"/>
  <c r="H88" i="5"/>
  <c r="G88" i="5"/>
  <c r="F88" i="5"/>
  <c r="E88" i="5"/>
  <c r="D88" i="5"/>
  <c r="C88" i="5"/>
  <c r="B88" i="5"/>
  <c r="AY87" i="5"/>
  <c r="AX87" i="5"/>
  <c r="AW87" i="5"/>
  <c r="AV87" i="5"/>
  <c r="AU87" i="5"/>
  <c r="AT87" i="5"/>
  <c r="AS87" i="5"/>
  <c r="AR87" i="5"/>
  <c r="AQ87" i="5"/>
  <c r="AP87" i="5"/>
  <c r="AO87" i="5"/>
  <c r="AN87" i="5"/>
  <c r="AM87" i="5"/>
  <c r="AL87" i="5"/>
  <c r="AK87" i="5"/>
  <c r="AJ87" i="5"/>
  <c r="AI87" i="5"/>
  <c r="AH87" i="5"/>
  <c r="AG87" i="5"/>
  <c r="AF87" i="5"/>
  <c r="AE87" i="5"/>
  <c r="AD87" i="5"/>
  <c r="Q87" i="5"/>
  <c r="P87" i="5"/>
  <c r="O87" i="5"/>
  <c r="N87" i="5"/>
  <c r="M87" i="5"/>
  <c r="L87" i="5"/>
  <c r="K87" i="5"/>
  <c r="J87" i="5"/>
  <c r="I87" i="5"/>
  <c r="H87" i="5"/>
  <c r="G87" i="5"/>
  <c r="F87" i="5"/>
  <c r="E87" i="5"/>
  <c r="D87" i="5"/>
  <c r="C87" i="5"/>
  <c r="B87" i="5"/>
  <c r="AY86" i="5"/>
  <c r="AX86" i="5"/>
  <c r="AW86" i="5"/>
  <c r="AV86" i="5"/>
  <c r="AU86" i="5"/>
  <c r="AT86" i="5"/>
  <c r="AS86" i="5"/>
  <c r="AR86" i="5"/>
  <c r="AQ86" i="5"/>
  <c r="AP86" i="5"/>
  <c r="AO86" i="5"/>
  <c r="AN86" i="5"/>
  <c r="AM86" i="5"/>
  <c r="AL86" i="5"/>
  <c r="AK86" i="5"/>
  <c r="AJ86" i="5"/>
  <c r="AI86" i="5"/>
  <c r="AH86" i="5"/>
  <c r="AG86" i="5"/>
  <c r="AF86" i="5"/>
  <c r="AE86" i="5"/>
  <c r="AD86" i="5"/>
  <c r="Q86" i="5"/>
  <c r="P86" i="5"/>
  <c r="Y86" i="5" s="1"/>
  <c r="O86" i="5"/>
  <c r="N86" i="5"/>
  <c r="M86" i="5"/>
  <c r="L86" i="5"/>
  <c r="K86" i="5"/>
  <c r="J86" i="5"/>
  <c r="I86" i="5"/>
  <c r="H86" i="5"/>
  <c r="G86" i="5"/>
  <c r="F86" i="5"/>
  <c r="E86" i="5"/>
  <c r="D86" i="5"/>
  <c r="C86" i="5"/>
  <c r="B86" i="5"/>
  <c r="AY85" i="5"/>
  <c r="AX85" i="5"/>
  <c r="AW85" i="5"/>
  <c r="AV85" i="5"/>
  <c r="AU85" i="5"/>
  <c r="AT85" i="5"/>
  <c r="AS85" i="5"/>
  <c r="AR85" i="5"/>
  <c r="AQ85" i="5"/>
  <c r="AP85" i="5"/>
  <c r="AO85" i="5"/>
  <c r="AN85" i="5"/>
  <c r="AM85" i="5"/>
  <c r="AL85" i="5"/>
  <c r="AK85" i="5"/>
  <c r="AJ85" i="5"/>
  <c r="AI85" i="5"/>
  <c r="AH85" i="5"/>
  <c r="AG85" i="5"/>
  <c r="AF85" i="5"/>
  <c r="AE85" i="5"/>
  <c r="AD85" i="5"/>
  <c r="Q85" i="5"/>
  <c r="P85" i="5"/>
  <c r="O85" i="5"/>
  <c r="N85" i="5"/>
  <c r="M85" i="5"/>
  <c r="L85" i="5"/>
  <c r="K85" i="5"/>
  <c r="J85" i="5"/>
  <c r="I85" i="5"/>
  <c r="H85" i="5"/>
  <c r="G85" i="5"/>
  <c r="F85" i="5"/>
  <c r="E85" i="5"/>
  <c r="D85" i="5"/>
  <c r="C85" i="5"/>
  <c r="B85" i="5"/>
  <c r="AY84" i="5"/>
  <c r="AX84" i="5"/>
  <c r="AW84" i="5"/>
  <c r="AV84" i="5"/>
  <c r="AU84" i="5"/>
  <c r="AT84" i="5"/>
  <c r="AS84" i="5"/>
  <c r="AR84" i="5"/>
  <c r="AQ84" i="5"/>
  <c r="AP84" i="5"/>
  <c r="AO84" i="5"/>
  <c r="AN84" i="5"/>
  <c r="AM84" i="5"/>
  <c r="AL84" i="5"/>
  <c r="AK84" i="5"/>
  <c r="AJ84" i="5"/>
  <c r="AI84" i="5"/>
  <c r="AH84" i="5"/>
  <c r="AG84" i="5"/>
  <c r="AF84" i="5"/>
  <c r="AE84" i="5"/>
  <c r="AD84" i="5"/>
  <c r="Q84" i="5"/>
  <c r="P84" i="5"/>
  <c r="O84" i="5"/>
  <c r="N84" i="5"/>
  <c r="M84" i="5"/>
  <c r="L84" i="5"/>
  <c r="K84" i="5"/>
  <c r="J84" i="5"/>
  <c r="I84" i="5"/>
  <c r="H84" i="5"/>
  <c r="G84" i="5"/>
  <c r="F84" i="5"/>
  <c r="E84" i="5"/>
  <c r="D84" i="5"/>
  <c r="C84" i="5"/>
  <c r="B84" i="5"/>
  <c r="AY83" i="5"/>
  <c r="AX83" i="5"/>
  <c r="AW83" i="5"/>
  <c r="AV83" i="5"/>
  <c r="AU83" i="5"/>
  <c r="AT83" i="5"/>
  <c r="AS83" i="5"/>
  <c r="AR83" i="5"/>
  <c r="AQ83" i="5"/>
  <c r="AP83" i="5"/>
  <c r="AO83" i="5"/>
  <c r="AN83" i="5"/>
  <c r="AM83" i="5"/>
  <c r="AL83" i="5"/>
  <c r="AK83" i="5"/>
  <c r="AJ83" i="5"/>
  <c r="AI83" i="5"/>
  <c r="AH83" i="5"/>
  <c r="AG83" i="5"/>
  <c r="AF83" i="5"/>
  <c r="AZ83" i="5" s="1"/>
  <c r="AE83" i="5"/>
  <c r="AD83" i="5"/>
  <c r="Q83" i="5"/>
  <c r="P83" i="5"/>
  <c r="O83" i="5"/>
  <c r="N83" i="5"/>
  <c r="M83" i="5"/>
  <c r="L83" i="5"/>
  <c r="K83" i="5"/>
  <c r="J83" i="5"/>
  <c r="I83" i="5"/>
  <c r="H83" i="5"/>
  <c r="G83" i="5"/>
  <c r="F83" i="5"/>
  <c r="E83" i="5"/>
  <c r="D83" i="5"/>
  <c r="C83" i="5"/>
  <c r="B83" i="5"/>
  <c r="AY81" i="5"/>
  <c r="AX81" i="5"/>
  <c r="AW81" i="5"/>
  <c r="AV81" i="5"/>
  <c r="AU81" i="5"/>
  <c r="AT81" i="5"/>
  <c r="AS81" i="5"/>
  <c r="AR81" i="5"/>
  <c r="AQ81" i="5"/>
  <c r="AP81" i="5"/>
  <c r="AO81" i="5"/>
  <c r="AN81" i="5"/>
  <c r="AM81" i="5"/>
  <c r="AL81" i="5"/>
  <c r="AK81" i="5"/>
  <c r="AJ81" i="5"/>
  <c r="AI81" i="5"/>
  <c r="AH81" i="5"/>
  <c r="AG81" i="5"/>
  <c r="AF81" i="5"/>
  <c r="AE81" i="5"/>
  <c r="AD81" i="5"/>
  <c r="Q81" i="5"/>
  <c r="P81" i="5"/>
  <c r="O81" i="5"/>
  <c r="N81" i="5"/>
  <c r="M81" i="5"/>
  <c r="L81" i="5"/>
  <c r="K81" i="5"/>
  <c r="J81" i="5"/>
  <c r="I81" i="5"/>
  <c r="H81" i="5"/>
  <c r="G81" i="5"/>
  <c r="F81" i="5"/>
  <c r="E81" i="5"/>
  <c r="D81" i="5"/>
  <c r="C81" i="5"/>
  <c r="B81" i="5"/>
  <c r="AY80" i="5"/>
  <c r="AX80" i="5"/>
  <c r="AW80" i="5"/>
  <c r="AV80" i="5"/>
  <c r="AU80" i="5"/>
  <c r="AT80" i="5"/>
  <c r="AS80" i="5"/>
  <c r="AR80" i="5"/>
  <c r="AQ80" i="5"/>
  <c r="AP80" i="5"/>
  <c r="AO80" i="5"/>
  <c r="AN80" i="5"/>
  <c r="AM80" i="5"/>
  <c r="AL80" i="5"/>
  <c r="AK80" i="5"/>
  <c r="AJ80" i="5"/>
  <c r="AI80" i="5"/>
  <c r="AH80" i="5"/>
  <c r="AG80" i="5"/>
  <c r="AF80" i="5"/>
  <c r="AE80" i="5"/>
  <c r="AD80" i="5"/>
  <c r="Q80" i="5"/>
  <c r="P80" i="5"/>
  <c r="O80" i="5"/>
  <c r="N80" i="5"/>
  <c r="M80" i="5"/>
  <c r="L80" i="5"/>
  <c r="K80" i="5"/>
  <c r="J80" i="5"/>
  <c r="I80" i="5"/>
  <c r="H80" i="5"/>
  <c r="G80" i="5"/>
  <c r="F80" i="5"/>
  <c r="E80" i="5"/>
  <c r="D80" i="5"/>
  <c r="C80" i="5"/>
  <c r="B80" i="5"/>
  <c r="AY79" i="5"/>
  <c r="AX79" i="5"/>
  <c r="AW79" i="5"/>
  <c r="AV79" i="5"/>
  <c r="AU79" i="5"/>
  <c r="AT79" i="5"/>
  <c r="AS79" i="5"/>
  <c r="AR79" i="5"/>
  <c r="AQ79" i="5"/>
  <c r="AP79" i="5"/>
  <c r="AO79" i="5"/>
  <c r="AN79" i="5"/>
  <c r="AM79" i="5"/>
  <c r="AL79" i="5"/>
  <c r="AK79" i="5"/>
  <c r="AJ79" i="5"/>
  <c r="AI79" i="5"/>
  <c r="AH79" i="5"/>
  <c r="AG79" i="5"/>
  <c r="AF79" i="5"/>
  <c r="AE79" i="5"/>
  <c r="AD79" i="5"/>
  <c r="Q79" i="5"/>
  <c r="P79" i="5"/>
  <c r="O79" i="5"/>
  <c r="N79" i="5"/>
  <c r="M79" i="5"/>
  <c r="L79" i="5"/>
  <c r="K79" i="5"/>
  <c r="J79" i="5"/>
  <c r="I79" i="5"/>
  <c r="H79" i="5"/>
  <c r="G79" i="5"/>
  <c r="F79" i="5"/>
  <c r="E79" i="5"/>
  <c r="D79" i="5"/>
  <c r="C79" i="5"/>
  <c r="B79" i="5"/>
  <c r="AY78" i="5"/>
  <c r="AX78" i="5"/>
  <c r="AW78" i="5"/>
  <c r="AV78" i="5"/>
  <c r="AU78" i="5"/>
  <c r="AT78" i="5"/>
  <c r="AS78" i="5"/>
  <c r="AR78" i="5"/>
  <c r="AQ78" i="5"/>
  <c r="AP78" i="5"/>
  <c r="AO78" i="5"/>
  <c r="AN78" i="5"/>
  <c r="AM78" i="5"/>
  <c r="AL78" i="5"/>
  <c r="AK78" i="5"/>
  <c r="AJ78" i="5"/>
  <c r="AI78" i="5"/>
  <c r="AH78" i="5"/>
  <c r="AG78" i="5"/>
  <c r="AF78" i="5"/>
  <c r="AE78" i="5"/>
  <c r="AD78" i="5"/>
  <c r="Q78" i="5"/>
  <c r="P78" i="5"/>
  <c r="O78" i="5"/>
  <c r="N78" i="5"/>
  <c r="M78" i="5"/>
  <c r="L78" i="5"/>
  <c r="K78" i="5"/>
  <c r="J78" i="5"/>
  <c r="I78" i="5"/>
  <c r="H78" i="5"/>
  <c r="G78" i="5"/>
  <c r="F78" i="5"/>
  <c r="E78" i="5"/>
  <c r="D78" i="5"/>
  <c r="C78" i="5"/>
  <c r="B78" i="5"/>
  <c r="AY77" i="5"/>
  <c r="AX77" i="5"/>
  <c r="AW77" i="5"/>
  <c r="AV77" i="5"/>
  <c r="AU77" i="5"/>
  <c r="AT77" i="5"/>
  <c r="AS77" i="5"/>
  <c r="AR77" i="5"/>
  <c r="AQ77" i="5"/>
  <c r="AP77" i="5"/>
  <c r="AO77" i="5"/>
  <c r="AN77" i="5"/>
  <c r="AM77" i="5"/>
  <c r="AL77" i="5"/>
  <c r="AK77" i="5"/>
  <c r="AJ77" i="5"/>
  <c r="AI77" i="5"/>
  <c r="AZ77" i="5" s="1"/>
  <c r="AH77" i="5"/>
  <c r="AG77" i="5"/>
  <c r="AF77" i="5"/>
  <c r="AE77" i="5"/>
  <c r="AD77" i="5"/>
  <c r="Q77" i="5"/>
  <c r="P77" i="5"/>
  <c r="O77" i="5"/>
  <c r="N77" i="5"/>
  <c r="M77" i="5"/>
  <c r="L77" i="5"/>
  <c r="K77" i="5"/>
  <c r="J77" i="5"/>
  <c r="I77" i="5"/>
  <c r="H77" i="5"/>
  <c r="G77" i="5"/>
  <c r="F77" i="5"/>
  <c r="E77" i="5"/>
  <c r="D77" i="5"/>
  <c r="C77" i="5"/>
  <c r="B77" i="5"/>
  <c r="AY76" i="5"/>
  <c r="AX76" i="5"/>
  <c r="AW76" i="5"/>
  <c r="AV76" i="5"/>
  <c r="AU76" i="5"/>
  <c r="AT76" i="5"/>
  <c r="AS76" i="5"/>
  <c r="AR76" i="5"/>
  <c r="AQ76" i="5"/>
  <c r="AP76" i="5"/>
  <c r="AO76" i="5"/>
  <c r="AN76" i="5"/>
  <c r="AM76" i="5"/>
  <c r="AL76" i="5"/>
  <c r="AK76" i="5"/>
  <c r="AJ76" i="5"/>
  <c r="AI76" i="5"/>
  <c r="AH76" i="5"/>
  <c r="AG76" i="5"/>
  <c r="AF76" i="5"/>
  <c r="AE76" i="5"/>
  <c r="AD76" i="5"/>
  <c r="Q76" i="5"/>
  <c r="P76" i="5"/>
  <c r="O76" i="5"/>
  <c r="N76" i="5"/>
  <c r="M76" i="5"/>
  <c r="L76" i="5"/>
  <c r="K76" i="5"/>
  <c r="J76" i="5"/>
  <c r="I76" i="5"/>
  <c r="H76" i="5"/>
  <c r="G76" i="5"/>
  <c r="F76" i="5"/>
  <c r="E76" i="5"/>
  <c r="D76" i="5"/>
  <c r="C76" i="5"/>
  <c r="B76" i="5"/>
  <c r="AY75" i="5"/>
  <c r="AX75" i="5"/>
  <c r="AW75" i="5"/>
  <c r="AV75" i="5"/>
  <c r="AU75" i="5"/>
  <c r="AT75" i="5"/>
  <c r="AS75" i="5"/>
  <c r="AR75" i="5"/>
  <c r="AQ75" i="5"/>
  <c r="AP75" i="5"/>
  <c r="AO75" i="5"/>
  <c r="AN75" i="5"/>
  <c r="AM75" i="5"/>
  <c r="AL75" i="5"/>
  <c r="AK75" i="5"/>
  <c r="AJ75" i="5"/>
  <c r="AI75" i="5"/>
  <c r="AH75" i="5"/>
  <c r="AG75" i="5"/>
  <c r="AF75" i="5"/>
  <c r="AE75" i="5"/>
  <c r="AD75" i="5"/>
  <c r="Q75" i="5"/>
  <c r="P75" i="5"/>
  <c r="O75" i="5"/>
  <c r="N75" i="5"/>
  <c r="M75" i="5"/>
  <c r="L75" i="5"/>
  <c r="K75" i="5"/>
  <c r="J75" i="5"/>
  <c r="I75" i="5"/>
  <c r="H75" i="5"/>
  <c r="G75" i="5"/>
  <c r="F75" i="5"/>
  <c r="E75" i="5"/>
  <c r="D75" i="5"/>
  <c r="C75" i="5"/>
  <c r="B75" i="5"/>
  <c r="AY74" i="5"/>
  <c r="AX74" i="5"/>
  <c r="AW74" i="5"/>
  <c r="AV74" i="5"/>
  <c r="AU74" i="5"/>
  <c r="AT74" i="5"/>
  <c r="AS74" i="5"/>
  <c r="AR74" i="5"/>
  <c r="AQ74" i="5"/>
  <c r="AP74" i="5"/>
  <c r="AO74" i="5"/>
  <c r="AN74" i="5"/>
  <c r="AM74" i="5"/>
  <c r="AL74" i="5"/>
  <c r="AK74" i="5"/>
  <c r="AJ74" i="5"/>
  <c r="AI74" i="5"/>
  <c r="AH74" i="5"/>
  <c r="AG74" i="5"/>
  <c r="AF74" i="5"/>
  <c r="AE74" i="5"/>
  <c r="AD74" i="5"/>
  <c r="Q74" i="5"/>
  <c r="P74" i="5"/>
  <c r="O74" i="5"/>
  <c r="N74" i="5"/>
  <c r="M74" i="5"/>
  <c r="L74" i="5"/>
  <c r="K74" i="5"/>
  <c r="J74" i="5"/>
  <c r="I74" i="5"/>
  <c r="H74" i="5"/>
  <c r="G74" i="5"/>
  <c r="F74" i="5"/>
  <c r="E74" i="5"/>
  <c r="D74" i="5"/>
  <c r="C74" i="5"/>
  <c r="B74" i="5"/>
  <c r="AY73" i="5"/>
  <c r="AX73" i="5"/>
  <c r="AW73" i="5"/>
  <c r="AV73" i="5"/>
  <c r="AU73" i="5"/>
  <c r="AT73" i="5"/>
  <c r="AS73" i="5"/>
  <c r="AR73" i="5"/>
  <c r="AQ73" i="5"/>
  <c r="AP73" i="5"/>
  <c r="AO73" i="5"/>
  <c r="AN73" i="5"/>
  <c r="AM73" i="5"/>
  <c r="AL73" i="5"/>
  <c r="AK73" i="5"/>
  <c r="AJ73" i="5"/>
  <c r="AI73" i="5"/>
  <c r="AH73" i="5"/>
  <c r="AG73" i="5"/>
  <c r="AF73" i="5"/>
  <c r="AZ73" i="5" s="1"/>
  <c r="AE73" i="5"/>
  <c r="AD73" i="5"/>
  <c r="Q73" i="5"/>
  <c r="P73" i="5"/>
  <c r="O73" i="5"/>
  <c r="N73" i="5"/>
  <c r="M73" i="5"/>
  <c r="L73" i="5"/>
  <c r="K73" i="5"/>
  <c r="J73" i="5"/>
  <c r="I73" i="5"/>
  <c r="H73" i="5"/>
  <c r="G73" i="5"/>
  <c r="F73" i="5"/>
  <c r="E73" i="5"/>
  <c r="D73" i="5"/>
  <c r="C73" i="5"/>
  <c r="B73" i="5"/>
  <c r="AY72" i="5"/>
  <c r="AX72" i="5"/>
  <c r="AW72" i="5"/>
  <c r="AV72" i="5"/>
  <c r="AU72" i="5"/>
  <c r="AT72" i="5"/>
  <c r="AS72" i="5"/>
  <c r="AR72" i="5"/>
  <c r="AQ72" i="5"/>
  <c r="AP72" i="5"/>
  <c r="AO72" i="5"/>
  <c r="AN72" i="5"/>
  <c r="AM72" i="5"/>
  <c r="AL72" i="5"/>
  <c r="AK72" i="5"/>
  <c r="AJ72" i="5"/>
  <c r="AI72" i="5"/>
  <c r="AH72" i="5"/>
  <c r="AG72" i="5"/>
  <c r="AF72" i="5"/>
  <c r="AE72" i="5"/>
  <c r="AD72" i="5"/>
  <c r="Q72" i="5"/>
  <c r="P72" i="5"/>
  <c r="O72" i="5"/>
  <c r="N72" i="5"/>
  <c r="M72" i="5"/>
  <c r="L72" i="5"/>
  <c r="K72" i="5"/>
  <c r="J72" i="5"/>
  <c r="I72" i="5"/>
  <c r="H72" i="5"/>
  <c r="G72" i="5"/>
  <c r="F72" i="5"/>
  <c r="E72" i="5"/>
  <c r="D72" i="5"/>
  <c r="C72" i="5"/>
  <c r="B72" i="5"/>
  <c r="AY71" i="5"/>
  <c r="AX71" i="5"/>
  <c r="AW71" i="5"/>
  <c r="AV71" i="5"/>
  <c r="AU71" i="5"/>
  <c r="AT71" i="5"/>
  <c r="AS71" i="5"/>
  <c r="AR71" i="5"/>
  <c r="AQ71" i="5"/>
  <c r="AP71" i="5"/>
  <c r="AO71" i="5"/>
  <c r="AN71" i="5"/>
  <c r="AM71" i="5"/>
  <c r="AL71" i="5"/>
  <c r="AK71" i="5"/>
  <c r="AJ71" i="5"/>
  <c r="AI71" i="5"/>
  <c r="AH71" i="5"/>
  <c r="AG71" i="5"/>
  <c r="AF71" i="5"/>
  <c r="AZ71" i="5" s="1"/>
  <c r="AE71" i="5"/>
  <c r="AD71" i="5"/>
  <c r="Q71" i="5"/>
  <c r="P71" i="5"/>
  <c r="O71" i="5"/>
  <c r="N71" i="5"/>
  <c r="M71" i="5"/>
  <c r="L71" i="5"/>
  <c r="K71" i="5"/>
  <c r="J71" i="5"/>
  <c r="I71" i="5"/>
  <c r="H71" i="5"/>
  <c r="G71" i="5"/>
  <c r="F71" i="5"/>
  <c r="E71" i="5"/>
  <c r="D71" i="5"/>
  <c r="C71" i="5"/>
  <c r="B71" i="5"/>
  <c r="AY70" i="5"/>
  <c r="AX70" i="5"/>
  <c r="AW70" i="5"/>
  <c r="AV70" i="5"/>
  <c r="AU70" i="5"/>
  <c r="AT70" i="5"/>
  <c r="AS70" i="5"/>
  <c r="AR70" i="5"/>
  <c r="AQ70" i="5"/>
  <c r="AP70" i="5"/>
  <c r="AO70" i="5"/>
  <c r="AN70" i="5"/>
  <c r="AM70" i="5"/>
  <c r="AL70" i="5"/>
  <c r="AK70" i="5"/>
  <c r="AJ70" i="5"/>
  <c r="AI70" i="5"/>
  <c r="AH70" i="5"/>
  <c r="AG70" i="5"/>
  <c r="AF70" i="5"/>
  <c r="AE70" i="5"/>
  <c r="AD70" i="5"/>
  <c r="Q70" i="5"/>
  <c r="P70" i="5"/>
  <c r="O70" i="5"/>
  <c r="N70" i="5"/>
  <c r="M70" i="5"/>
  <c r="L70" i="5"/>
  <c r="K70" i="5"/>
  <c r="J70" i="5"/>
  <c r="I70" i="5"/>
  <c r="H70" i="5"/>
  <c r="G70" i="5"/>
  <c r="F70" i="5"/>
  <c r="E70" i="5"/>
  <c r="Z70" i="5" s="1"/>
  <c r="D70" i="5"/>
  <c r="C70" i="5"/>
  <c r="B70" i="5"/>
  <c r="AY69" i="5"/>
  <c r="AX69" i="5"/>
  <c r="AW69" i="5"/>
  <c r="AV69" i="5"/>
  <c r="AU69" i="5"/>
  <c r="AT69" i="5"/>
  <c r="AS69" i="5"/>
  <c r="AR69" i="5"/>
  <c r="AQ69" i="5"/>
  <c r="AP69" i="5"/>
  <c r="AO69" i="5"/>
  <c r="AN69" i="5"/>
  <c r="AM69" i="5"/>
  <c r="AL69" i="5"/>
  <c r="AK69" i="5"/>
  <c r="AJ69" i="5"/>
  <c r="AI69" i="5"/>
  <c r="AH69" i="5"/>
  <c r="AG69" i="5"/>
  <c r="AF69" i="5"/>
  <c r="AZ69" i="5" s="1"/>
  <c r="AE69" i="5"/>
  <c r="AD69" i="5"/>
  <c r="Q69" i="5"/>
  <c r="P69" i="5"/>
  <c r="O69" i="5"/>
  <c r="N69" i="5"/>
  <c r="M69" i="5"/>
  <c r="L69" i="5"/>
  <c r="K69" i="5"/>
  <c r="J69" i="5"/>
  <c r="I69" i="5"/>
  <c r="H69" i="5"/>
  <c r="G69" i="5"/>
  <c r="F69" i="5"/>
  <c r="E69" i="5"/>
  <c r="D69" i="5"/>
  <c r="C69" i="5"/>
  <c r="B69" i="5"/>
  <c r="AY68" i="5"/>
  <c r="AX68" i="5"/>
  <c r="AW68" i="5"/>
  <c r="AV68" i="5"/>
  <c r="AU68" i="5"/>
  <c r="AT68" i="5"/>
  <c r="AS68" i="5"/>
  <c r="AR68" i="5"/>
  <c r="AQ68" i="5"/>
  <c r="AP68" i="5"/>
  <c r="AO68" i="5"/>
  <c r="AN68" i="5"/>
  <c r="AM68" i="5"/>
  <c r="AL68" i="5"/>
  <c r="AK68" i="5"/>
  <c r="AJ68" i="5"/>
  <c r="AI68" i="5"/>
  <c r="AH68" i="5"/>
  <c r="AG68" i="5"/>
  <c r="AF68" i="5"/>
  <c r="AE68" i="5"/>
  <c r="AD68" i="5"/>
  <c r="Q68" i="5"/>
  <c r="P68" i="5"/>
  <c r="O68" i="5"/>
  <c r="N68" i="5"/>
  <c r="M68" i="5"/>
  <c r="L68" i="5"/>
  <c r="K68" i="5"/>
  <c r="J68" i="5"/>
  <c r="I68" i="5"/>
  <c r="H68" i="5"/>
  <c r="G68" i="5"/>
  <c r="F68" i="5"/>
  <c r="E68" i="5"/>
  <c r="D68" i="5"/>
  <c r="C68" i="5"/>
  <c r="B68" i="5"/>
  <c r="AY66" i="5"/>
  <c r="AX66" i="5"/>
  <c r="AW66" i="5"/>
  <c r="AV66" i="5"/>
  <c r="AU66" i="5"/>
  <c r="AT66" i="5"/>
  <c r="AS66" i="5"/>
  <c r="AR66" i="5"/>
  <c r="AQ66" i="5"/>
  <c r="AP66" i="5"/>
  <c r="AO66" i="5"/>
  <c r="AN66" i="5"/>
  <c r="AM66" i="5"/>
  <c r="AL66" i="5"/>
  <c r="AK66" i="5"/>
  <c r="AJ66" i="5"/>
  <c r="AI66" i="5"/>
  <c r="AH66" i="5"/>
  <c r="AG66" i="5"/>
  <c r="AF66" i="5"/>
  <c r="AE66" i="5"/>
  <c r="AD66" i="5"/>
  <c r="Q66" i="5"/>
  <c r="P66" i="5"/>
  <c r="O66" i="5"/>
  <c r="N66" i="5"/>
  <c r="M66" i="5"/>
  <c r="L66" i="5"/>
  <c r="K66" i="5"/>
  <c r="J66" i="5"/>
  <c r="I66" i="5"/>
  <c r="H66" i="5"/>
  <c r="G66" i="5"/>
  <c r="F66" i="5"/>
  <c r="E66" i="5"/>
  <c r="D66" i="5"/>
  <c r="C66" i="5"/>
  <c r="B66" i="5"/>
  <c r="AY65" i="5"/>
  <c r="AX65" i="5"/>
  <c r="AW65" i="5"/>
  <c r="AV65" i="5"/>
  <c r="AU65" i="5"/>
  <c r="AT65" i="5"/>
  <c r="AS65" i="5"/>
  <c r="AR65" i="5"/>
  <c r="AQ65" i="5"/>
  <c r="AP65" i="5"/>
  <c r="AO65" i="5"/>
  <c r="AN65" i="5"/>
  <c r="AM65" i="5"/>
  <c r="AL65" i="5"/>
  <c r="AK65" i="5"/>
  <c r="AJ65" i="5"/>
  <c r="AI65" i="5"/>
  <c r="AZ65" i="5" s="1"/>
  <c r="AH65" i="5"/>
  <c r="AG65" i="5"/>
  <c r="AF65" i="5"/>
  <c r="AE65" i="5"/>
  <c r="AD65" i="5"/>
  <c r="Q65" i="5"/>
  <c r="P65" i="5"/>
  <c r="O65" i="5"/>
  <c r="N65" i="5"/>
  <c r="M65" i="5"/>
  <c r="L65" i="5"/>
  <c r="K65" i="5"/>
  <c r="J65" i="5"/>
  <c r="I65" i="5"/>
  <c r="H65" i="5"/>
  <c r="G65" i="5"/>
  <c r="F65" i="5"/>
  <c r="E65" i="5"/>
  <c r="D65" i="5"/>
  <c r="C65" i="5"/>
  <c r="B65" i="5"/>
  <c r="AY64" i="5"/>
  <c r="AX64" i="5"/>
  <c r="AW64" i="5"/>
  <c r="AV64" i="5"/>
  <c r="AU64" i="5"/>
  <c r="AT64" i="5"/>
  <c r="AS64" i="5"/>
  <c r="AR64" i="5"/>
  <c r="AQ64" i="5"/>
  <c r="AP64" i="5"/>
  <c r="AO64" i="5"/>
  <c r="AN64" i="5"/>
  <c r="AM64" i="5"/>
  <c r="AL64" i="5"/>
  <c r="AK64" i="5"/>
  <c r="AJ64" i="5"/>
  <c r="AI64" i="5"/>
  <c r="AH64" i="5"/>
  <c r="AG64" i="5"/>
  <c r="AF64" i="5"/>
  <c r="AE64" i="5"/>
  <c r="AD64" i="5"/>
  <c r="Q64" i="5"/>
  <c r="P64" i="5"/>
  <c r="O64" i="5"/>
  <c r="N64" i="5"/>
  <c r="M64" i="5"/>
  <c r="L64" i="5"/>
  <c r="K64" i="5"/>
  <c r="J64" i="5"/>
  <c r="I64" i="5"/>
  <c r="H64" i="5"/>
  <c r="G64" i="5"/>
  <c r="F64" i="5"/>
  <c r="E64" i="5"/>
  <c r="D64" i="5"/>
  <c r="C64" i="5"/>
  <c r="B64" i="5"/>
  <c r="AY63" i="5"/>
  <c r="AX63" i="5"/>
  <c r="AW63" i="5"/>
  <c r="AV63" i="5"/>
  <c r="AU63" i="5"/>
  <c r="AT63" i="5"/>
  <c r="AS63" i="5"/>
  <c r="AR63" i="5"/>
  <c r="AQ63" i="5"/>
  <c r="AP63" i="5"/>
  <c r="AO63" i="5"/>
  <c r="AN63" i="5"/>
  <c r="AM63" i="5"/>
  <c r="AL63" i="5"/>
  <c r="AK63" i="5"/>
  <c r="AJ63" i="5"/>
  <c r="AI63" i="5"/>
  <c r="AH63" i="5"/>
  <c r="AG63" i="5"/>
  <c r="AF63" i="5"/>
  <c r="AE63" i="5"/>
  <c r="AD63" i="5"/>
  <c r="Q63" i="5"/>
  <c r="P63" i="5"/>
  <c r="O63" i="5"/>
  <c r="N63" i="5"/>
  <c r="M63" i="5"/>
  <c r="L63" i="5"/>
  <c r="K63" i="5"/>
  <c r="J63" i="5"/>
  <c r="I63" i="5"/>
  <c r="H63" i="5"/>
  <c r="G63" i="5"/>
  <c r="F63" i="5"/>
  <c r="E63" i="5"/>
  <c r="D63" i="5"/>
  <c r="C63" i="5"/>
  <c r="B63" i="5"/>
  <c r="AY61" i="5"/>
  <c r="AX61" i="5"/>
  <c r="AW61" i="5"/>
  <c r="AV61" i="5"/>
  <c r="AU61" i="5"/>
  <c r="AT61" i="5"/>
  <c r="AS61" i="5"/>
  <c r="AR61" i="5"/>
  <c r="AQ61" i="5"/>
  <c r="AP61" i="5"/>
  <c r="AO61" i="5"/>
  <c r="AN61" i="5"/>
  <c r="AM61" i="5"/>
  <c r="AL61" i="5"/>
  <c r="AK61" i="5"/>
  <c r="AJ61" i="5"/>
  <c r="AI61" i="5"/>
  <c r="AH61" i="5"/>
  <c r="AG61" i="5"/>
  <c r="AF61" i="5"/>
  <c r="AE61" i="5"/>
  <c r="AD61" i="5"/>
  <c r="Q61" i="5"/>
  <c r="P61" i="5"/>
  <c r="O61" i="5"/>
  <c r="N61" i="5"/>
  <c r="M61" i="5"/>
  <c r="L61" i="5"/>
  <c r="K61" i="5"/>
  <c r="J61" i="5"/>
  <c r="I61" i="5"/>
  <c r="H61" i="5"/>
  <c r="G61" i="5"/>
  <c r="F61" i="5"/>
  <c r="E61" i="5"/>
  <c r="D61" i="5"/>
  <c r="C61" i="5"/>
  <c r="B61" i="5"/>
  <c r="AY60" i="5"/>
  <c r="AX60" i="5"/>
  <c r="AW60" i="5"/>
  <c r="AV60" i="5"/>
  <c r="AU60" i="5"/>
  <c r="AT60" i="5"/>
  <c r="AS60" i="5"/>
  <c r="AR60" i="5"/>
  <c r="AQ60" i="5"/>
  <c r="AP60" i="5"/>
  <c r="AO60" i="5"/>
  <c r="AN60" i="5"/>
  <c r="AM60" i="5"/>
  <c r="AL60" i="5"/>
  <c r="AK60" i="5"/>
  <c r="AJ60" i="5"/>
  <c r="AI60" i="5"/>
  <c r="AH60" i="5"/>
  <c r="AG60" i="5"/>
  <c r="AF60" i="5"/>
  <c r="AE60" i="5"/>
  <c r="AD60" i="5"/>
  <c r="Q60" i="5"/>
  <c r="P60" i="5"/>
  <c r="O60" i="5"/>
  <c r="N60" i="5"/>
  <c r="M60" i="5"/>
  <c r="L60" i="5"/>
  <c r="K60" i="5"/>
  <c r="J60" i="5"/>
  <c r="I60" i="5"/>
  <c r="H60" i="5"/>
  <c r="G60" i="5"/>
  <c r="F60" i="5"/>
  <c r="E60" i="5"/>
  <c r="D60" i="5"/>
  <c r="C60" i="5"/>
  <c r="B60" i="5"/>
  <c r="AY59" i="5"/>
  <c r="AX59" i="5"/>
  <c r="AW59" i="5"/>
  <c r="AV59" i="5"/>
  <c r="AU59" i="5"/>
  <c r="AT59" i="5"/>
  <c r="AS59" i="5"/>
  <c r="AR59" i="5"/>
  <c r="AQ59" i="5"/>
  <c r="AP59" i="5"/>
  <c r="AO59" i="5"/>
  <c r="AN59" i="5"/>
  <c r="AM59" i="5"/>
  <c r="AL59" i="5"/>
  <c r="AK59" i="5"/>
  <c r="AJ59" i="5"/>
  <c r="AI59" i="5"/>
  <c r="AH59" i="5"/>
  <c r="AG59" i="5"/>
  <c r="AF59" i="5"/>
  <c r="AE59" i="5"/>
  <c r="AD59" i="5"/>
  <c r="Q59" i="5"/>
  <c r="P59" i="5"/>
  <c r="O59" i="5"/>
  <c r="N59" i="5"/>
  <c r="M59" i="5"/>
  <c r="L59" i="5"/>
  <c r="K59" i="5"/>
  <c r="J59" i="5"/>
  <c r="I59" i="5"/>
  <c r="H59" i="5"/>
  <c r="G59" i="5"/>
  <c r="F59" i="5"/>
  <c r="E59" i="5"/>
  <c r="D59" i="5"/>
  <c r="C59" i="5"/>
  <c r="B59" i="5"/>
  <c r="AY58" i="5"/>
  <c r="AX58" i="5"/>
  <c r="AW58" i="5"/>
  <c r="AV58" i="5"/>
  <c r="AU58" i="5"/>
  <c r="AT58" i="5"/>
  <c r="AS58" i="5"/>
  <c r="AR58" i="5"/>
  <c r="AQ58" i="5"/>
  <c r="AP58" i="5"/>
  <c r="AO58" i="5"/>
  <c r="AN58" i="5"/>
  <c r="AM58" i="5"/>
  <c r="AL58" i="5"/>
  <c r="AK58" i="5"/>
  <c r="AJ58" i="5"/>
  <c r="AI58" i="5"/>
  <c r="AH58" i="5"/>
  <c r="AG58" i="5"/>
  <c r="AF58" i="5"/>
  <c r="AZ58" i="5" s="1"/>
  <c r="AE58" i="5"/>
  <c r="AD58" i="5"/>
  <c r="Q58" i="5"/>
  <c r="P58" i="5"/>
  <c r="O58" i="5"/>
  <c r="N58" i="5"/>
  <c r="M58" i="5"/>
  <c r="L58" i="5"/>
  <c r="K58" i="5"/>
  <c r="J58" i="5"/>
  <c r="I58" i="5"/>
  <c r="H58" i="5"/>
  <c r="Y58" i="5" s="1"/>
  <c r="G58" i="5"/>
  <c r="F58" i="5"/>
  <c r="E58" i="5"/>
  <c r="D58" i="5"/>
  <c r="C58" i="5"/>
  <c r="B58" i="5"/>
  <c r="AY57" i="5"/>
  <c r="AX57" i="5"/>
  <c r="AW57" i="5"/>
  <c r="AV57" i="5"/>
  <c r="AU57" i="5"/>
  <c r="AT57" i="5"/>
  <c r="AS57" i="5"/>
  <c r="AR57" i="5"/>
  <c r="AQ57" i="5"/>
  <c r="AP57" i="5"/>
  <c r="AO57" i="5"/>
  <c r="AN57" i="5"/>
  <c r="AM57" i="5"/>
  <c r="AL57" i="5"/>
  <c r="AK57" i="5"/>
  <c r="AJ57" i="5"/>
  <c r="AI57" i="5"/>
  <c r="AH57" i="5"/>
  <c r="AG57" i="5"/>
  <c r="AF57" i="5"/>
  <c r="AE57" i="5"/>
  <c r="AD57" i="5"/>
  <c r="Q57" i="5"/>
  <c r="P57" i="5"/>
  <c r="O57" i="5"/>
  <c r="N57" i="5"/>
  <c r="M57" i="5"/>
  <c r="L57" i="5"/>
  <c r="K57" i="5"/>
  <c r="J57" i="5"/>
  <c r="I57" i="5"/>
  <c r="H57" i="5"/>
  <c r="G57" i="5"/>
  <c r="F57" i="5"/>
  <c r="E57" i="5"/>
  <c r="D57" i="5"/>
  <c r="C57" i="5"/>
  <c r="B57" i="5"/>
  <c r="AY56" i="5"/>
  <c r="AX56" i="5"/>
  <c r="AW56" i="5"/>
  <c r="AV56" i="5"/>
  <c r="AU56" i="5"/>
  <c r="AT56" i="5"/>
  <c r="AS56" i="5"/>
  <c r="AR56" i="5"/>
  <c r="AQ56" i="5"/>
  <c r="AP56" i="5"/>
  <c r="AO56" i="5"/>
  <c r="AN56" i="5"/>
  <c r="AM56" i="5"/>
  <c r="AL56" i="5"/>
  <c r="AK56" i="5"/>
  <c r="AJ56" i="5"/>
  <c r="AI56" i="5"/>
  <c r="AH56" i="5"/>
  <c r="AG56" i="5"/>
  <c r="AF56" i="5"/>
  <c r="AZ56" i="5" s="1"/>
  <c r="AE56" i="5"/>
  <c r="AD56" i="5"/>
  <c r="Q56" i="5"/>
  <c r="P56" i="5"/>
  <c r="O56" i="5"/>
  <c r="N56" i="5"/>
  <c r="M56" i="5"/>
  <c r="L56" i="5"/>
  <c r="K56" i="5"/>
  <c r="J56" i="5"/>
  <c r="I56" i="5"/>
  <c r="H56" i="5"/>
  <c r="G56" i="5"/>
  <c r="F56" i="5"/>
  <c r="E56" i="5"/>
  <c r="D56" i="5"/>
  <c r="C56" i="5"/>
  <c r="B56" i="5"/>
  <c r="AY55" i="5"/>
  <c r="AX55" i="5"/>
  <c r="AW55" i="5"/>
  <c r="AV55" i="5"/>
  <c r="AU55" i="5"/>
  <c r="AT55" i="5"/>
  <c r="AS55" i="5"/>
  <c r="AR55" i="5"/>
  <c r="AQ55" i="5"/>
  <c r="AP55" i="5"/>
  <c r="AO55" i="5"/>
  <c r="AN55" i="5"/>
  <c r="AM55" i="5"/>
  <c r="AL55" i="5"/>
  <c r="AK55" i="5"/>
  <c r="AJ55" i="5"/>
  <c r="AI55" i="5"/>
  <c r="AH55" i="5"/>
  <c r="AG55" i="5"/>
  <c r="AF55" i="5"/>
  <c r="AE55" i="5"/>
  <c r="AD55" i="5"/>
  <c r="Q55" i="5"/>
  <c r="P55" i="5"/>
  <c r="O55" i="5"/>
  <c r="N55" i="5"/>
  <c r="M55" i="5"/>
  <c r="L55" i="5"/>
  <c r="K55" i="5"/>
  <c r="J55" i="5"/>
  <c r="I55" i="5"/>
  <c r="H55" i="5"/>
  <c r="G55" i="5"/>
  <c r="F55" i="5"/>
  <c r="E55" i="5"/>
  <c r="D55" i="5"/>
  <c r="Z55" i="5" s="1"/>
  <c r="C55" i="5"/>
  <c r="B55" i="5"/>
  <c r="AY54" i="5"/>
  <c r="AX54" i="5"/>
  <c r="AW54" i="5"/>
  <c r="AV54" i="5"/>
  <c r="AU54" i="5"/>
  <c r="AT54" i="5"/>
  <c r="AS54" i="5"/>
  <c r="AR54" i="5"/>
  <c r="AQ54" i="5"/>
  <c r="AP54" i="5"/>
  <c r="AO54" i="5"/>
  <c r="AN54" i="5"/>
  <c r="AM54" i="5"/>
  <c r="AL54" i="5"/>
  <c r="AK54" i="5"/>
  <c r="AJ54" i="5"/>
  <c r="AI54" i="5"/>
  <c r="AH54" i="5"/>
  <c r="AG54" i="5"/>
  <c r="AF54" i="5"/>
  <c r="AZ54" i="5" s="1"/>
  <c r="AE54" i="5"/>
  <c r="AD54" i="5"/>
  <c r="Q54" i="5"/>
  <c r="P54" i="5"/>
  <c r="O54" i="5"/>
  <c r="N54" i="5"/>
  <c r="M54" i="5"/>
  <c r="L54" i="5"/>
  <c r="K54" i="5"/>
  <c r="J54" i="5"/>
  <c r="I54" i="5"/>
  <c r="H54" i="5"/>
  <c r="G54" i="5"/>
  <c r="F54" i="5"/>
  <c r="E54" i="5"/>
  <c r="D54" i="5"/>
  <c r="C54" i="5"/>
  <c r="B54" i="5"/>
  <c r="AY53" i="5"/>
  <c r="AX53" i="5"/>
  <c r="AW53" i="5"/>
  <c r="AV53" i="5"/>
  <c r="AU53" i="5"/>
  <c r="AT53" i="5"/>
  <c r="AS53" i="5"/>
  <c r="AR53" i="5"/>
  <c r="AQ53" i="5"/>
  <c r="AP53" i="5"/>
  <c r="AO53" i="5"/>
  <c r="AN53" i="5"/>
  <c r="AM53" i="5"/>
  <c r="AL53" i="5"/>
  <c r="AK53" i="5"/>
  <c r="AJ53" i="5"/>
  <c r="AI53" i="5"/>
  <c r="AH53" i="5"/>
  <c r="AG53" i="5"/>
  <c r="AF53" i="5"/>
  <c r="AE53" i="5"/>
  <c r="AD53" i="5"/>
  <c r="Q53" i="5"/>
  <c r="P53" i="5"/>
  <c r="O53" i="5"/>
  <c r="N53" i="5"/>
  <c r="M53" i="5"/>
  <c r="L53" i="5"/>
  <c r="K53" i="5"/>
  <c r="J53" i="5"/>
  <c r="I53" i="5"/>
  <c r="H53" i="5"/>
  <c r="G53" i="5"/>
  <c r="F53" i="5"/>
  <c r="E53" i="5"/>
  <c r="D53" i="5"/>
  <c r="C53" i="5"/>
  <c r="B53" i="5"/>
  <c r="AY52" i="5"/>
  <c r="AX52" i="5"/>
  <c r="AW52" i="5"/>
  <c r="AV52" i="5"/>
  <c r="AU52" i="5"/>
  <c r="AT52" i="5"/>
  <c r="AS52" i="5"/>
  <c r="AR52" i="5"/>
  <c r="AQ52" i="5"/>
  <c r="AP52" i="5"/>
  <c r="AO52" i="5"/>
  <c r="AN52" i="5"/>
  <c r="AM52" i="5"/>
  <c r="AZ52" i="5" s="1"/>
  <c r="AL52" i="5"/>
  <c r="AK52" i="5"/>
  <c r="AJ52" i="5"/>
  <c r="AI52" i="5"/>
  <c r="AH52" i="5"/>
  <c r="AG52" i="5"/>
  <c r="AF52" i="5"/>
  <c r="AE52" i="5"/>
  <c r="AD52" i="5"/>
  <c r="Q52" i="5"/>
  <c r="P52" i="5"/>
  <c r="O52" i="5"/>
  <c r="N52" i="5"/>
  <c r="M52" i="5"/>
  <c r="L52" i="5"/>
  <c r="K52" i="5"/>
  <c r="J52" i="5"/>
  <c r="I52" i="5"/>
  <c r="H52" i="5"/>
  <c r="G52" i="5"/>
  <c r="F52" i="5"/>
  <c r="E52" i="5"/>
  <c r="D52" i="5"/>
  <c r="C52" i="5"/>
  <c r="B52" i="5"/>
  <c r="AY50" i="5"/>
  <c r="AX50" i="5"/>
  <c r="AW50" i="5"/>
  <c r="AV50" i="5"/>
  <c r="AU50" i="5"/>
  <c r="AT50" i="5"/>
  <c r="AS50" i="5"/>
  <c r="AR50" i="5"/>
  <c r="AQ50" i="5"/>
  <c r="AP50" i="5"/>
  <c r="AO50" i="5"/>
  <c r="AN50" i="5"/>
  <c r="AM50" i="5"/>
  <c r="AL50" i="5"/>
  <c r="AK50" i="5"/>
  <c r="AJ50" i="5"/>
  <c r="AI50" i="5"/>
  <c r="AH50" i="5"/>
  <c r="AZ50" i="5" s="1"/>
  <c r="AG50" i="5"/>
  <c r="AF50" i="5"/>
  <c r="AE50" i="5"/>
  <c r="AD50" i="5"/>
  <c r="Q50" i="5"/>
  <c r="P50" i="5"/>
  <c r="O50" i="5"/>
  <c r="N50" i="5"/>
  <c r="M50" i="5"/>
  <c r="L50" i="5"/>
  <c r="K50" i="5"/>
  <c r="J50" i="5"/>
  <c r="I50" i="5"/>
  <c r="H50" i="5"/>
  <c r="G50" i="5"/>
  <c r="F50" i="5"/>
  <c r="E50" i="5"/>
  <c r="D50" i="5"/>
  <c r="C50" i="5"/>
  <c r="B50" i="5"/>
  <c r="AY49" i="5"/>
  <c r="AX49" i="5"/>
  <c r="AW49" i="5"/>
  <c r="AV49" i="5"/>
  <c r="AU49" i="5"/>
  <c r="AT49" i="5"/>
  <c r="AS49" i="5"/>
  <c r="AR49" i="5"/>
  <c r="AQ49" i="5"/>
  <c r="AP49" i="5"/>
  <c r="AO49" i="5"/>
  <c r="AN49" i="5"/>
  <c r="AM49" i="5"/>
  <c r="AL49" i="5"/>
  <c r="AK49" i="5"/>
  <c r="AJ49" i="5"/>
  <c r="AI49" i="5"/>
  <c r="AH49" i="5"/>
  <c r="AG49" i="5"/>
  <c r="AF49" i="5"/>
  <c r="AE49" i="5"/>
  <c r="AD49" i="5"/>
  <c r="Q49" i="5"/>
  <c r="P49" i="5"/>
  <c r="O49" i="5"/>
  <c r="N49" i="5"/>
  <c r="M49" i="5"/>
  <c r="L49" i="5"/>
  <c r="K49" i="5"/>
  <c r="J49" i="5"/>
  <c r="I49" i="5"/>
  <c r="H49" i="5"/>
  <c r="G49" i="5"/>
  <c r="F49" i="5"/>
  <c r="E49" i="5"/>
  <c r="D49" i="5"/>
  <c r="C49" i="5"/>
  <c r="B49" i="5"/>
  <c r="AY48" i="5"/>
  <c r="AX48" i="5"/>
  <c r="AW48" i="5"/>
  <c r="AV48" i="5"/>
  <c r="AU48" i="5"/>
  <c r="AT48" i="5"/>
  <c r="AS48" i="5"/>
  <c r="AR48" i="5"/>
  <c r="AQ48" i="5"/>
  <c r="AP48" i="5"/>
  <c r="AO48" i="5"/>
  <c r="AN48" i="5"/>
  <c r="AM48" i="5"/>
  <c r="AL48" i="5"/>
  <c r="AK48" i="5"/>
  <c r="AJ48" i="5"/>
  <c r="AI48" i="5"/>
  <c r="AH48" i="5"/>
  <c r="AG48" i="5"/>
  <c r="AF48" i="5"/>
  <c r="AZ48" i="5" s="1"/>
  <c r="AE48" i="5"/>
  <c r="AD48" i="5"/>
  <c r="Q48" i="5"/>
  <c r="P48" i="5"/>
  <c r="O48" i="5"/>
  <c r="N48" i="5"/>
  <c r="M48" i="5"/>
  <c r="L48" i="5"/>
  <c r="K48" i="5"/>
  <c r="J48" i="5"/>
  <c r="I48" i="5"/>
  <c r="H48" i="5"/>
  <c r="G48" i="5"/>
  <c r="F48" i="5"/>
  <c r="E48" i="5"/>
  <c r="D48" i="5"/>
  <c r="C48" i="5"/>
  <c r="B48" i="5"/>
  <c r="AY47" i="5"/>
  <c r="AX47" i="5"/>
  <c r="AW47" i="5"/>
  <c r="AV47" i="5"/>
  <c r="AU47" i="5"/>
  <c r="AT47" i="5"/>
  <c r="AS47" i="5"/>
  <c r="AR47" i="5"/>
  <c r="AQ47" i="5"/>
  <c r="AP47" i="5"/>
  <c r="AO47" i="5"/>
  <c r="AN47" i="5"/>
  <c r="AM47" i="5"/>
  <c r="AL47" i="5"/>
  <c r="AK47" i="5"/>
  <c r="AJ47" i="5"/>
  <c r="AI47" i="5"/>
  <c r="AH47" i="5"/>
  <c r="AG47" i="5"/>
  <c r="AF47" i="5"/>
  <c r="AE47" i="5"/>
  <c r="AD47" i="5"/>
  <c r="Q47" i="5"/>
  <c r="P47" i="5"/>
  <c r="O47" i="5"/>
  <c r="N47" i="5"/>
  <c r="M47" i="5"/>
  <c r="L47" i="5"/>
  <c r="K47" i="5"/>
  <c r="J47" i="5"/>
  <c r="I47" i="5"/>
  <c r="H47" i="5"/>
  <c r="G47" i="5"/>
  <c r="F47" i="5"/>
  <c r="E47" i="5"/>
  <c r="D47" i="5"/>
  <c r="C47" i="5"/>
  <c r="B47" i="5"/>
  <c r="AY46" i="5"/>
  <c r="AX46" i="5"/>
  <c r="AW46" i="5"/>
  <c r="AV46" i="5"/>
  <c r="AU46" i="5"/>
  <c r="AT46" i="5"/>
  <c r="AS46" i="5"/>
  <c r="AR46" i="5"/>
  <c r="AQ46" i="5"/>
  <c r="AP46" i="5"/>
  <c r="AO46" i="5"/>
  <c r="AN46" i="5"/>
  <c r="AM46" i="5"/>
  <c r="AL46" i="5"/>
  <c r="AK46" i="5"/>
  <c r="AJ46" i="5"/>
  <c r="AI46" i="5"/>
  <c r="AH46" i="5"/>
  <c r="AG46" i="5"/>
  <c r="AF46" i="5"/>
  <c r="AZ46" i="5" s="1"/>
  <c r="AE46" i="5"/>
  <c r="AD46" i="5"/>
  <c r="Q46" i="5"/>
  <c r="P46" i="5"/>
  <c r="O46" i="5"/>
  <c r="N46" i="5"/>
  <c r="M46" i="5"/>
  <c r="L46" i="5"/>
  <c r="K46" i="5"/>
  <c r="J46" i="5"/>
  <c r="I46" i="5"/>
  <c r="H46" i="5"/>
  <c r="G46" i="5"/>
  <c r="F46" i="5"/>
  <c r="E46" i="5"/>
  <c r="D46" i="5"/>
  <c r="C46" i="5"/>
  <c r="B46" i="5"/>
  <c r="AY44" i="5"/>
  <c r="AX44" i="5"/>
  <c r="AW44" i="5"/>
  <c r="AV44" i="5"/>
  <c r="AU44" i="5"/>
  <c r="AT44" i="5"/>
  <c r="AS44" i="5"/>
  <c r="AR44" i="5"/>
  <c r="AQ44" i="5"/>
  <c r="AP44" i="5"/>
  <c r="AO44" i="5"/>
  <c r="AN44" i="5"/>
  <c r="AM44" i="5"/>
  <c r="AL44" i="5"/>
  <c r="AK44" i="5"/>
  <c r="AJ44" i="5"/>
  <c r="AI44" i="5"/>
  <c r="AH44" i="5"/>
  <c r="AG44" i="5"/>
  <c r="AF44" i="5"/>
  <c r="AE44" i="5"/>
  <c r="AD44" i="5"/>
  <c r="Q44" i="5"/>
  <c r="P44" i="5"/>
  <c r="O44" i="5"/>
  <c r="N44" i="5"/>
  <c r="M44" i="5"/>
  <c r="L44" i="5"/>
  <c r="K44" i="5"/>
  <c r="J44" i="5"/>
  <c r="I44" i="5"/>
  <c r="H44" i="5"/>
  <c r="G44" i="5"/>
  <c r="F44" i="5"/>
  <c r="E44" i="5"/>
  <c r="D44" i="5"/>
  <c r="C44" i="5"/>
  <c r="B44" i="5"/>
  <c r="AY43" i="5"/>
  <c r="AX43" i="5"/>
  <c r="AW43" i="5"/>
  <c r="AV43" i="5"/>
  <c r="AU43" i="5"/>
  <c r="AT43" i="5"/>
  <c r="AS43" i="5"/>
  <c r="AR43" i="5"/>
  <c r="AQ43" i="5"/>
  <c r="AP43" i="5"/>
  <c r="AO43" i="5"/>
  <c r="AN43" i="5"/>
  <c r="AM43" i="5"/>
  <c r="AL43" i="5"/>
  <c r="AK43" i="5"/>
  <c r="AJ43" i="5"/>
  <c r="AI43" i="5"/>
  <c r="AH43" i="5"/>
  <c r="AG43" i="5"/>
  <c r="AF43" i="5"/>
  <c r="AE43" i="5"/>
  <c r="AD43" i="5"/>
  <c r="Q43" i="5"/>
  <c r="P43" i="5"/>
  <c r="O43" i="5"/>
  <c r="N43" i="5"/>
  <c r="M43" i="5"/>
  <c r="L43" i="5"/>
  <c r="K43" i="5"/>
  <c r="J43" i="5"/>
  <c r="I43" i="5"/>
  <c r="H43" i="5"/>
  <c r="Z43" i="5" s="1"/>
  <c r="G43" i="5"/>
  <c r="F43" i="5"/>
  <c r="E43" i="5"/>
  <c r="D43" i="5"/>
  <c r="C43" i="5"/>
  <c r="B43" i="5"/>
  <c r="AY41" i="5"/>
  <c r="AX41" i="5"/>
  <c r="AW41" i="5"/>
  <c r="AV41" i="5"/>
  <c r="AU41" i="5"/>
  <c r="AT41" i="5"/>
  <c r="AS41" i="5"/>
  <c r="AR41" i="5"/>
  <c r="AQ41" i="5"/>
  <c r="AP41" i="5"/>
  <c r="AO41" i="5"/>
  <c r="AN41" i="5"/>
  <c r="AM41" i="5"/>
  <c r="AL41" i="5"/>
  <c r="AK41" i="5"/>
  <c r="AJ41" i="5"/>
  <c r="AI41" i="5"/>
  <c r="AH41" i="5"/>
  <c r="AG41" i="5"/>
  <c r="AF41" i="5"/>
  <c r="AE41" i="5"/>
  <c r="AD41" i="5"/>
  <c r="Q41" i="5"/>
  <c r="P41" i="5"/>
  <c r="O41" i="5"/>
  <c r="N41" i="5"/>
  <c r="M41" i="5"/>
  <c r="L41" i="5"/>
  <c r="K41" i="5"/>
  <c r="J41" i="5"/>
  <c r="I41" i="5"/>
  <c r="H41" i="5"/>
  <c r="G41" i="5"/>
  <c r="F41" i="5"/>
  <c r="E41" i="5"/>
  <c r="D41" i="5"/>
  <c r="C41" i="5"/>
  <c r="B41" i="5"/>
  <c r="AY40" i="5"/>
  <c r="AX40" i="5"/>
  <c r="AW40" i="5"/>
  <c r="AV40" i="5"/>
  <c r="AU40" i="5"/>
  <c r="AT40" i="5"/>
  <c r="AS40" i="5"/>
  <c r="AR40" i="5"/>
  <c r="AQ40" i="5"/>
  <c r="AP40" i="5"/>
  <c r="AO40" i="5"/>
  <c r="AN40" i="5"/>
  <c r="AM40" i="5"/>
  <c r="AL40" i="5"/>
  <c r="AK40" i="5"/>
  <c r="AJ40" i="5"/>
  <c r="AI40" i="5"/>
  <c r="AH40" i="5"/>
  <c r="AG40" i="5"/>
  <c r="AF40" i="5"/>
  <c r="AZ40" i="5" s="1"/>
  <c r="AE40" i="5"/>
  <c r="AD40" i="5"/>
  <c r="Q40" i="5"/>
  <c r="P40" i="5"/>
  <c r="O40" i="5"/>
  <c r="N40" i="5"/>
  <c r="M40" i="5"/>
  <c r="L40" i="5"/>
  <c r="K40" i="5"/>
  <c r="J40" i="5"/>
  <c r="I40" i="5"/>
  <c r="H40" i="5"/>
  <c r="G40" i="5"/>
  <c r="F40" i="5"/>
  <c r="E40" i="5"/>
  <c r="D40" i="5"/>
  <c r="C40" i="5"/>
  <c r="B40" i="5"/>
  <c r="AY39" i="5"/>
  <c r="AX39" i="5"/>
  <c r="AW39" i="5"/>
  <c r="AV39" i="5"/>
  <c r="AU39" i="5"/>
  <c r="AT39" i="5"/>
  <c r="AS39" i="5"/>
  <c r="AR39" i="5"/>
  <c r="AQ39" i="5"/>
  <c r="AP39" i="5"/>
  <c r="AO39" i="5"/>
  <c r="AN39" i="5"/>
  <c r="AM39" i="5"/>
  <c r="AL39" i="5"/>
  <c r="AK39" i="5"/>
  <c r="AJ39" i="5"/>
  <c r="AI39" i="5"/>
  <c r="AH39" i="5"/>
  <c r="AG39" i="5"/>
  <c r="AF39" i="5"/>
  <c r="AE39" i="5"/>
  <c r="AD39" i="5"/>
  <c r="Q39" i="5"/>
  <c r="P39" i="5"/>
  <c r="O39" i="5"/>
  <c r="N39" i="5"/>
  <c r="M39" i="5"/>
  <c r="L39" i="5"/>
  <c r="K39" i="5"/>
  <c r="J39" i="5"/>
  <c r="I39" i="5"/>
  <c r="H39" i="5"/>
  <c r="G39" i="5"/>
  <c r="F39" i="5"/>
  <c r="E39" i="5"/>
  <c r="D39" i="5"/>
  <c r="C39" i="5"/>
  <c r="B39" i="5"/>
  <c r="AY38" i="5"/>
  <c r="AX38" i="5"/>
  <c r="AW38" i="5"/>
  <c r="AV38" i="5"/>
  <c r="AU38" i="5"/>
  <c r="AT38" i="5"/>
  <c r="AS38" i="5"/>
  <c r="AR38" i="5"/>
  <c r="AQ38" i="5"/>
  <c r="AP38" i="5"/>
  <c r="AO38" i="5"/>
  <c r="AN38" i="5"/>
  <c r="AM38" i="5"/>
  <c r="AL38" i="5"/>
  <c r="AK38" i="5"/>
  <c r="AJ38" i="5"/>
  <c r="AI38" i="5"/>
  <c r="AH38" i="5"/>
  <c r="AG38" i="5"/>
  <c r="AF38" i="5"/>
  <c r="AZ38" i="5" s="1"/>
  <c r="AE38" i="5"/>
  <c r="AD38" i="5"/>
  <c r="Q38" i="5"/>
  <c r="P38" i="5"/>
  <c r="O38" i="5"/>
  <c r="N38" i="5"/>
  <c r="M38" i="5"/>
  <c r="L38" i="5"/>
  <c r="K38" i="5"/>
  <c r="J38" i="5"/>
  <c r="I38" i="5"/>
  <c r="H38" i="5"/>
  <c r="G38" i="5"/>
  <c r="F38" i="5"/>
  <c r="E38" i="5"/>
  <c r="D38" i="5"/>
  <c r="C38" i="5"/>
  <c r="B38" i="5"/>
  <c r="AY37" i="5"/>
  <c r="AX37" i="5"/>
  <c r="AW37" i="5"/>
  <c r="AV37" i="5"/>
  <c r="AU37" i="5"/>
  <c r="AT37" i="5"/>
  <c r="AS37" i="5"/>
  <c r="AR37" i="5"/>
  <c r="AQ37" i="5"/>
  <c r="AP37" i="5"/>
  <c r="AO37" i="5"/>
  <c r="AN37" i="5"/>
  <c r="AM37" i="5"/>
  <c r="AL37" i="5"/>
  <c r="AK37" i="5"/>
  <c r="AJ37" i="5"/>
  <c r="AI37" i="5"/>
  <c r="AH37" i="5"/>
  <c r="AG37" i="5"/>
  <c r="AF37" i="5"/>
  <c r="AE37" i="5"/>
  <c r="AD37" i="5"/>
  <c r="Q37" i="5"/>
  <c r="P37" i="5"/>
  <c r="O37" i="5"/>
  <c r="N37" i="5"/>
  <c r="M37" i="5"/>
  <c r="L37" i="5"/>
  <c r="K37" i="5"/>
  <c r="J37" i="5"/>
  <c r="I37" i="5"/>
  <c r="H37" i="5"/>
  <c r="G37" i="5"/>
  <c r="F37" i="5"/>
  <c r="E37" i="5"/>
  <c r="D37" i="5"/>
  <c r="C37" i="5"/>
  <c r="B37" i="5"/>
  <c r="AY36" i="5"/>
  <c r="AX36" i="5"/>
  <c r="AW36" i="5"/>
  <c r="AV36" i="5"/>
  <c r="AU36" i="5"/>
  <c r="AT36" i="5"/>
  <c r="AS36" i="5"/>
  <c r="AR36" i="5"/>
  <c r="AQ36" i="5"/>
  <c r="AP36" i="5"/>
  <c r="AO36" i="5"/>
  <c r="AN36" i="5"/>
  <c r="AM36" i="5"/>
  <c r="AZ36" i="5" s="1"/>
  <c r="AL36" i="5"/>
  <c r="AK36" i="5"/>
  <c r="AJ36" i="5"/>
  <c r="AI36" i="5"/>
  <c r="AH36" i="5"/>
  <c r="AG36" i="5"/>
  <c r="AF36" i="5"/>
  <c r="AE36" i="5"/>
  <c r="AD36" i="5"/>
  <c r="Q36" i="5"/>
  <c r="P36" i="5"/>
  <c r="O36" i="5"/>
  <c r="N36" i="5"/>
  <c r="M36" i="5"/>
  <c r="L36" i="5"/>
  <c r="K36" i="5"/>
  <c r="J36" i="5"/>
  <c r="I36" i="5"/>
  <c r="H36" i="5"/>
  <c r="G36" i="5"/>
  <c r="F36" i="5"/>
  <c r="E36" i="5"/>
  <c r="D36" i="5"/>
  <c r="C36" i="5"/>
  <c r="B36" i="5"/>
  <c r="AY35" i="5"/>
  <c r="AX35" i="5"/>
  <c r="AW35" i="5"/>
  <c r="AV35" i="5"/>
  <c r="AU35" i="5"/>
  <c r="AT35" i="5"/>
  <c r="AS35" i="5"/>
  <c r="AR35" i="5"/>
  <c r="AQ35" i="5"/>
  <c r="AP35" i="5"/>
  <c r="AO35" i="5"/>
  <c r="AN35" i="5"/>
  <c r="AM35" i="5"/>
  <c r="AL35" i="5"/>
  <c r="AK35" i="5"/>
  <c r="AJ35" i="5"/>
  <c r="AI35" i="5"/>
  <c r="AH35" i="5"/>
  <c r="AG35" i="5"/>
  <c r="AZ35" i="5" s="1"/>
  <c r="AF35" i="5"/>
  <c r="AE35" i="5"/>
  <c r="AD35" i="5"/>
  <c r="Q35" i="5"/>
  <c r="P35" i="5"/>
  <c r="O35" i="5"/>
  <c r="N35" i="5"/>
  <c r="M35" i="5"/>
  <c r="L35" i="5"/>
  <c r="K35" i="5"/>
  <c r="J35" i="5"/>
  <c r="I35" i="5"/>
  <c r="H35" i="5"/>
  <c r="G35" i="5"/>
  <c r="F35" i="5"/>
  <c r="E35" i="5"/>
  <c r="D35" i="5"/>
  <c r="C35" i="5"/>
  <c r="B35" i="5"/>
  <c r="AY34" i="5"/>
  <c r="AX34" i="5"/>
  <c r="AW34" i="5"/>
  <c r="AV34" i="5"/>
  <c r="AU34" i="5"/>
  <c r="AT34" i="5"/>
  <c r="AS34" i="5"/>
  <c r="AR34" i="5"/>
  <c r="AQ34" i="5"/>
  <c r="AP34" i="5"/>
  <c r="AO34" i="5"/>
  <c r="AN34" i="5"/>
  <c r="AM34" i="5"/>
  <c r="AL34" i="5"/>
  <c r="AK34" i="5"/>
  <c r="AJ34" i="5"/>
  <c r="AI34" i="5"/>
  <c r="AH34" i="5"/>
  <c r="AG34" i="5"/>
  <c r="AF34" i="5"/>
  <c r="AE34" i="5"/>
  <c r="AD34" i="5"/>
  <c r="Q34" i="5"/>
  <c r="P34" i="5"/>
  <c r="O34" i="5"/>
  <c r="N34" i="5"/>
  <c r="M34" i="5"/>
  <c r="L34" i="5"/>
  <c r="K34" i="5"/>
  <c r="J34" i="5"/>
  <c r="I34" i="5"/>
  <c r="H34" i="5"/>
  <c r="G34" i="5"/>
  <c r="F34" i="5"/>
  <c r="E34" i="5"/>
  <c r="D34" i="5"/>
  <c r="C34" i="5"/>
  <c r="B34" i="5"/>
  <c r="AY32" i="5"/>
  <c r="AX32" i="5"/>
  <c r="AW32" i="5"/>
  <c r="AV32" i="5"/>
  <c r="AU32" i="5"/>
  <c r="AT32" i="5"/>
  <c r="AS32" i="5"/>
  <c r="AR32" i="5"/>
  <c r="AQ32" i="5"/>
  <c r="AP32" i="5"/>
  <c r="AO32" i="5"/>
  <c r="AN32" i="5"/>
  <c r="AM32" i="5"/>
  <c r="AL32" i="5"/>
  <c r="AK32" i="5"/>
  <c r="AJ32" i="5"/>
  <c r="AI32" i="5"/>
  <c r="AH32" i="5"/>
  <c r="AG32" i="5"/>
  <c r="AF32" i="5"/>
  <c r="AZ32" i="5" s="1"/>
  <c r="AE32" i="5"/>
  <c r="AD32" i="5"/>
  <c r="Q32" i="5"/>
  <c r="P32" i="5"/>
  <c r="O32" i="5"/>
  <c r="N32" i="5"/>
  <c r="M32" i="5"/>
  <c r="L32" i="5"/>
  <c r="K32" i="5"/>
  <c r="J32" i="5"/>
  <c r="Z32" i="5" s="1"/>
  <c r="I32" i="5"/>
  <c r="H32" i="5"/>
  <c r="G32" i="5"/>
  <c r="F32" i="5"/>
  <c r="E32" i="5"/>
  <c r="D32" i="5"/>
  <c r="C32" i="5"/>
  <c r="B32" i="5"/>
  <c r="AY31" i="5"/>
  <c r="AX31" i="5"/>
  <c r="AW31" i="5"/>
  <c r="AV31" i="5"/>
  <c r="AU31" i="5"/>
  <c r="AT31" i="5"/>
  <c r="AS31" i="5"/>
  <c r="AR31" i="5"/>
  <c r="AQ31" i="5"/>
  <c r="AP31" i="5"/>
  <c r="AO31" i="5"/>
  <c r="AN31" i="5"/>
  <c r="AM31" i="5"/>
  <c r="AL31" i="5"/>
  <c r="AK31" i="5"/>
  <c r="AZ31" i="5" s="1"/>
  <c r="AJ31" i="5"/>
  <c r="AI31" i="5"/>
  <c r="AH31" i="5"/>
  <c r="AG31" i="5"/>
  <c r="AF31" i="5"/>
  <c r="AE31" i="5"/>
  <c r="AD31" i="5"/>
  <c r="Q31" i="5"/>
  <c r="P31" i="5"/>
  <c r="O31" i="5"/>
  <c r="N31" i="5"/>
  <c r="M31" i="5"/>
  <c r="L31" i="5"/>
  <c r="K31" i="5"/>
  <c r="J31" i="5"/>
  <c r="I31" i="5"/>
  <c r="H31" i="5"/>
  <c r="G31" i="5"/>
  <c r="F31" i="5"/>
  <c r="E31" i="5"/>
  <c r="D31" i="5"/>
  <c r="Z31" i="5" s="1"/>
  <c r="C31" i="5"/>
  <c r="B31" i="5"/>
  <c r="AY30" i="5"/>
  <c r="AX30" i="5"/>
  <c r="AW30" i="5"/>
  <c r="AV30" i="5"/>
  <c r="AU30" i="5"/>
  <c r="AT30" i="5"/>
  <c r="AS30" i="5"/>
  <c r="AR30" i="5"/>
  <c r="AQ30" i="5"/>
  <c r="AP30" i="5"/>
  <c r="AO30" i="5"/>
  <c r="AN30" i="5"/>
  <c r="AM30" i="5"/>
  <c r="AL30" i="5"/>
  <c r="AK30" i="5"/>
  <c r="AJ30" i="5"/>
  <c r="AI30" i="5"/>
  <c r="AH30" i="5"/>
  <c r="AG30" i="5"/>
  <c r="AF30" i="5"/>
  <c r="AZ30" i="5" s="1"/>
  <c r="AE30" i="5"/>
  <c r="AD30" i="5"/>
  <c r="Q30" i="5"/>
  <c r="P30" i="5"/>
  <c r="O30" i="5"/>
  <c r="N30" i="5"/>
  <c r="M30" i="5"/>
  <c r="L30" i="5"/>
  <c r="K30" i="5"/>
  <c r="J30" i="5"/>
  <c r="I30" i="5"/>
  <c r="H30" i="5"/>
  <c r="G30" i="5"/>
  <c r="F30" i="5"/>
  <c r="E30" i="5"/>
  <c r="D30" i="5"/>
  <c r="C30" i="5"/>
  <c r="B30" i="5"/>
  <c r="AY29" i="5"/>
  <c r="AX29" i="5"/>
  <c r="AW29" i="5"/>
  <c r="AV29" i="5"/>
  <c r="AU29" i="5"/>
  <c r="AT29" i="5"/>
  <c r="AS29" i="5"/>
  <c r="AR29" i="5"/>
  <c r="AQ29" i="5"/>
  <c r="AP29" i="5"/>
  <c r="AO29" i="5"/>
  <c r="AN29" i="5"/>
  <c r="AM29" i="5"/>
  <c r="AL29" i="5"/>
  <c r="AK29" i="5"/>
  <c r="AJ29" i="5"/>
  <c r="AZ29" i="5" s="1"/>
  <c r="AI29" i="5"/>
  <c r="AH29" i="5"/>
  <c r="AG29" i="5"/>
  <c r="AF29" i="5"/>
  <c r="AE29" i="5"/>
  <c r="AD29" i="5"/>
  <c r="Q29" i="5"/>
  <c r="P29" i="5"/>
  <c r="O29" i="5"/>
  <c r="N29" i="5"/>
  <c r="M29" i="5"/>
  <c r="L29" i="5"/>
  <c r="K29" i="5"/>
  <c r="J29" i="5"/>
  <c r="I29" i="5"/>
  <c r="H29" i="5"/>
  <c r="G29" i="5"/>
  <c r="F29" i="5"/>
  <c r="E29" i="5"/>
  <c r="D29" i="5"/>
  <c r="C29" i="5"/>
  <c r="B29" i="5"/>
  <c r="AY28" i="5"/>
  <c r="AX28" i="5"/>
  <c r="AW28" i="5"/>
  <c r="AV28" i="5"/>
  <c r="AU28" i="5"/>
  <c r="AT28" i="5"/>
  <c r="AS28" i="5"/>
  <c r="AR28" i="5"/>
  <c r="AQ28" i="5"/>
  <c r="AP28" i="5"/>
  <c r="AO28" i="5"/>
  <c r="AN28" i="5"/>
  <c r="AM28" i="5"/>
  <c r="AL28" i="5"/>
  <c r="AK28" i="5"/>
  <c r="AJ28" i="5"/>
  <c r="AI28" i="5"/>
  <c r="AH28" i="5"/>
  <c r="AG28" i="5"/>
  <c r="AF28" i="5"/>
  <c r="AZ28" i="5" s="1"/>
  <c r="AE28" i="5"/>
  <c r="AD28" i="5"/>
  <c r="Q28" i="5"/>
  <c r="P28" i="5"/>
  <c r="O28" i="5"/>
  <c r="N28" i="5"/>
  <c r="M28" i="5"/>
  <c r="L28" i="5"/>
  <c r="K28" i="5"/>
  <c r="J28" i="5"/>
  <c r="I28" i="5"/>
  <c r="X28" i="5" s="1"/>
  <c r="H28" i="5"/>
  <c r="G28" i="5"/>
  <c r="F28" i="5"/>
  <c r="E28" i="5"/>
  <c r="D28" i="5"/>
  <c r="C28" i="5"/>
  <c r="B28" i="5"/>
  <c r="AY27" i="5"/>
  <c r="AX27" i="5"/>
  <c r="AW27" i="5"/>
  <c r="AV27" i="5"/>
  <c r="AU27" i="5"/>
  <c r="AT27" i="5"/>
  <c r="AS27" i="5"/>
  <c r="AR27" i="5"/>
  <c r="AQ27" i="5"/>
  <c r="AP27" i="5"/>
  <c r="AO27" i="5"/>
  <c r="AN27" i="5"/>
  <c r="AM27" i="5"/>
  <c r="AL27" i="5"/>
  <c r="AK27" i="5"/>
  <c r="AJ27" i="5"/>
  <c r="AI27" i="5"/>
  <c r="AH27" i="5"/>
  <c r="AG27" i="5"/>
  <c r="AF27" i="5"/>
  <c r="AE27" i="5"/>
  <c r="AD27" i="5"/>
  <c r="Q27" i="5"/>
  <c r="P27" i="5"/>
  <c r="O27" i="5"/>
  <c r="N27" i="5"/>
  <c r="M27" i="5"/>
  <c r="L27" i="5"/>
  <c r="K27" i="5"/>
  <c r="J27" i="5"/>
  <c r="I27" i="5"/>
  <c r="H27" i="5"/>
  <c r="G27" i="5"/>
  <c r="F27" i="5"/>
  <c r="E27" i="5"/>
  <c r="D27" i="5"/>
  <c r="C27" i="5"/>
  <c r="B27" i="5"/>
  <c r="AY26" i="5"/>
  <c r="AX26" i="5"/>
  <c r="AW26" i="5"/>
  <c r="AV26" i="5"/>
  <c r="AU26" i="5"/>
  <c r="AT26" i="5"/>
  <c r="AS26" i="5"/>
  <c r="AR26" i="5"/>
  <c r="AQ26" i="5"/>
  <c r="AP26" i="5"/>
  <c r="AO26" i="5"/>
  <c r="AN26" i="5"/>
  <c r="AM26" i="5"/>
  <c r="AL26" i="5"/>
  <c r="AK26" i="5"/>
  <c r="AJ26" i="5"/>
  <c r="AI26" i="5"/>
  <c r="AH26" i="5"/>
  <c r="AG26" i="5"/>
  <c r="AF26" i="5"/>
  <c r="AZ26" i="5" s="1"/>
  <c r="AE26" i="5"/>
  <c r="AD26" i="5"/>
  <c r="Q26" i="5"/>
  <c r="P26" i="5"/>
  <c r="O26" i="5"/>
  <c r="N26" i="5"/>
  <c r="M26" i="5"/>
  <c r="L26" i="5"/>
  <c r="K26" i="5"/>
  <c r="J26" i="5"/>
  <c r="I26" i="5"/>
  <c r="H26" i="5"/>
  <c r="G26" i="5"/>
  <c r="F26" i="5"/>
  <c r="E26" i="5"/>
  <c r="D26" i="5"/>
  <c r="C26" i="5"/>
  <c r="B26" i="5"/>
  <c r="AY25" i="5"/>
  <c r="AX25" i="5"/>
  <c r="AW25" i="5"/>
  <c r="AV25" i="5"/>
  <c r="AU25" i="5"/>
  <c r="AT25" i="5"/>
  <c r="AS25" i="5"/>
  <c r="AR25" i="5"/>
  <c r="AQ25" i="5"/>
  <c r="AP25" i="5"/>
  <c r="AO25" i="5"/>
  <c r="AN25" i="5"/>
  <c r="AM25" i="5"/>
  <c r="AL25" i="5"/>
  <c r="AK25" i="5"/>
  <c r="AJ25" i="5"/>
  <c r="AI25" i="5"/>
  <c r="AH25" i="5"/>
  <c r="AG25" i="5"/>
  <c r="AF25" i="5"/>
  <c r="AE25" i="5"/>
  <c r="AD25" i="5"/>
  <c r="Q25" i="5"/>
  <c r="P25" i="5"/>
  <c r="O25" i="5"/>
  <c r="N25" i="5"/>
  <c r="M25" i="5"/>
  <c r="L25" i="5"/>
  <c r="K25" i="5"/>
  <c r="J25" i="5"/>
  <c r="I25" i="5"/>
  <c r="H25" i="5"/>
  <c r="G25" i="5"/>
  <c r="F25" i="5"/>
  <c r="E25" i="5"/>
  <c r="D25" i="5"/>
  <c r="C25" i="5"/>
  <c r="B25" i="5"/>
  <c r="AY24" i="5"/>
  <c r="AX24" i="5"/>
  <c r="AW24" i="5"/>
  <c r="AV24" i="5"/>
  <c r="AU24" i="5"/>
  <c r="AT24" i="5"/>
  <c r="AS24" i="5"/>
  <c r="AR24" i="5"/>
  <c r="AQ24" i="5"/>
  <c r="AP24" i="5"/>
  <c r="AO24" i="5"/>
  <c r="AN24" i="5"/>
  <c r="AM24" i="5"/>
  <c r="AZ24" i="5" s="1"/>
  <c r="AL24" i="5"/>
  <c r="AK24" i="5"/>
  <c r="AJ24" i="5"/>
  <c r="AI24" i="5"/>
  <c r="AH24" i="5"/>
  <c r="AG24" i="5"/>
  <c r="AF24" i="5"/>
  <c r="AE24" i="5"/>
  <c r="AD24" i="5"/>
  <c r="Q24" i="5"/>
  <c r="P24" i="5"/>
  <c r="O24" i="5"/>
  <c r="N24" i="5"/>
  <c r="M24" i="5"/>
  <c r="L24" i="5"/>
  <c r="K24" i="5"/>
  <c r="J24" i="5"/>
  <c r="I24" i="5"/>
  <c r="H24" i="5"/>
  <c r="G24" i="5"/>
  <c r="F24" i="5"/>
  <c r="E24" i="5"/>
  <c r="D24" i="5"/>
  <c r="C24" i="5"/>
  <c r="B24" i="5"/>
  <c r="AY23" i="5"/>
  <c r="AX23" i="5"/>
  <c r="AW23" i="5"/>
  <c r="AV23" i="5"/>
  <c r="AU23" i="5"/>
  <c r="AT23" i="5"/>
  <c r="AS23" i="5"/>
  <c r="AR23" i="5"/>
  <c r="AQ23" i="5"/>
  <c r="AP23" i="5"/>
  <c r="AO23" i="5"/>
  <c r="AN23" i="5"/>
  <c r="AM23" i="5"/>
  <c r="AL23" i="5"/>
  <c r="AK23" i="5"/>
  <c r="AJ23" i="5"/>
  <c r="AI23" i="5"/>
  <c r="AH23" i="5"/>
  <c r="AG23" i="5"/>
  <c r="AF23" i="5"/>
  <c r="AE23" i="5"/>
  <c r="AD23" i="5"/>
  <c r="Q23" i="5"/>
  <c r="P23" i="5"/>
  <c r="O23" i="5"/>
  <c r="N23" i="5"/>
  <c r="M23" i="5"/>
  <c r="L23" i="5"/>
  <c r="K23" i="5"/>
  <c r="J23" i="5"/>
  <c r="I23" i="5"/>
  <c r="H23" i="5"/>
  <c r="G23" i="5"/>
  <c r="F23" i="5"/>
  <c r="E23" i="5"/>
  <c r="D23" i="5"/>
  <c r="C23" i="5"/>
  <c r="B23" i="5"/>
  <c r="AY22" i="5"/>
  <c r="AX22" i="5"/>
  <c r="AW22" i="5"/>
  <c r="AV22" i="5"/>
  <c r="AU22" i="5"/>
  <c r="AT22" i="5"/>
  <c r="AS22" i="5"/>
  <c r="AR22" i="5"/>
  <c r="AQ22" i="5"/>
  <c r="AP22" i="5"/>
  <c r="AO22" i="5"/>
  <c r="AN22" i="5"/>
  <c r="AM22" i="5"/>
  <c r="AL22" i="5"/>
  <c r="AK22" i="5"/>
  <c r="AJ22" i="5"/>
  <c r="AI22" i="5"/>
  <c r="AH22" i="5"/>
  <c r="AG22" i="5"/>
  <c r="AF22" i="5"/>
  <c r="AE22" i="5"/>
  <c r="AD22" i="5"/>
  <c r="Q22" i="5"/>
  <c r="P22" i="5"/>
  <c r="O22" i="5"/>
  <c r="N22" i="5"/>
  <c r="M22" i="5"/>
  <c r="L22" i="5"/>
  <c r="K22" i="5"/>
  <c r="J22" i="5"/>
  <c r="I22" i="5"/>
  <c r="H22" i="5"/>
  <c r="G22" i="5"/>
  <c r="F22" i="5"/>
  <c r="E22" i="5"/>
  <c r="D22" i="5"/>
  <c r="C22" i="5"/>
  <c r="B22" i="5"/>
  <c r="AY21" i="5"/>
  <c r="AX21" i="5"/>
  <c r="AW21" i="5"/>
  <c r="AV21" i="5"/>
  <c r="AU21" i="5"/>
  <c r="AT21" i="5"/>
  <c r="AS21" i="5"/>
  <c r="AR21" i="5"/>
  <c r="AQ21" i="5"/>
  <c r="AP21" i="5"/>
  <c r="AO21" i="5"/>
  <c r="AN21" i="5"/>
  <c r="AM21" i="5"/>
  <c r="AL21" i="5"/>
  <c r="AK21" i="5"/>
  <c r="AJ21" i="5"/>
  <c r="AI21" i="5"/>
  <c r="AH21" i="5"/>
  <c r="AG21" i="5"/>
  <c r="AF21" i="5"/>
  <c r="AZ21" i="5" s="1"/>
  <c r="AE21" i="5"/>
  <c r="AD21" i="5"/>
  <c r="Q21" i="5"/>
  <c r="P21" i="5"/>
  <c r="O21" i="5"/>
  <c r="N21" i="5"/>
  <c r="M21" i="5"/>
  <c r="L21" i="5"/>
  <c r="K21" i="5"/>
  <c r="Y21" i="5" s="1"/>
  <c r="J21" i="5"/>
  <c r="I21" i="5"/>
  <c r="H21" i="5"/>
  <c r="G21" i="5"/>
  <c r="F21" i="5"/>
  <c r="E21" i="5"/>
  <c r="D21" i="5"/>
  <c r="C21" i="5"/>
  <c r="B21" i="5"/>
  <c r="AY20" i="5"/>
  <c r="AX20" i="5"/>
  <c r="AW20" i="5"/>
  <c r="AV20" i="5"/>
  <c r="AU20" i="5"/>
  <c r="AT20" i="5"/>
  <c r="AS20" i="5"/>
  <c r="AR20" i="5"/>
  <c r="AQ20" i="5"/>
  <c r="AP20" i="5"/>
  <c r="AO20" i="5"/>
  <c r="AN20" i="5"/>
  <c r="AM20" i="5"/>
  <c r="AL20" i="5"/>
  <c r="AK20" i="5"/>
  <c r="AJ20" i="5"/>
  <c r="AI20" i="5"/>
  <c r="AH20" i="5"/>
  <c r="AG20" i="5"/>
  <c r="AF20" i="5"/>
  <c r="AE20" i="5"/>
  <c r="AD20" i="5"/>
  <c r="Q20" i="5"/>
  <c r="P20" i="5"/>
  <c r="O20" i="5"/>
  <c r="N20" i="5"/>
  <c r="M20" i="5"/>
  <c r="L20" i="5"/>
  <c r="K20" i="5"/>
  <c r="J20" i="5"/>
  <c r="I20" i="5"/>
  <c r="H20" i="5"/>
  <c r="G20" i="5"/>
  <c r="F20" i="5"/>
  <c r="E20" i="5"/>
  <c r="D20" i="5"/>
  <c r="C20" i="5"/>
  <c r="B20" i="5"/>
  <c r="AY18" i="5"/>
  <c r="AX18" i="5"/>
  <c r="AW18" i="5"/>
  <c r="AV18" i="5"/>
  <c r="AU18" i="5"/>
  <c r="AT18" i="5"/>
  <c r="AS18" i="5"/>
  <c r="AR18" i="5"/>
  <c r="AQ18" i="5"/>
  <c r="AP18" i="5"/>
  <c r="AO18" i="5"/>
  <c r="AN18" i="5"/>
  <c r="AM18" i="5"/>
  <c r="AL18" i="5"/>
  <c r="AK18" i="5"/>
  <c r="AJ18" i="5"/>
  <c r="AI18" i="5"/>
  <c r="AH18" i="5"/>
  <c r="AG18" i="5"/>
  <c r="AF18" i="5"/>
  <c r="AE18" i="5"/>
  <c r="AD18" i="5"/>
  <c r="Q18" i="5"/>
  <c r="P18" i="5"/>
  <c r="O18" i="5"/>
  <c r="N18" i="5"/>
  <c r="M18" i="5"/>
  <c r="L18" i="5"/>
  <c r="K18" i="5"/>
  <c r="J18" i="5"/>
  <c r="I18" i="5"/>
  <c r="H18" i="5"/>
  <c r="X18" i="5" s="1"/>
  <c r="G18" i="5"/>
  <c r="F18" i="5"/>
  <c r="E18" i="5"/>
  <c r="D18" i="5"/>
  <c r="C18" i="5"/>
  <c r="B18" i="5"/>
  <c r="AY17" i="5"/>
  <c r="AX17" i="5"/>
  <c r="AW17" i="5"/>
  <c r="AV17" i="5"/>
  <c r="AU17" i="5"/>
  <c r="AT17" i="5"/>
  <c r="AS17" i="5"/>
  <c r="AR17" i="5"/>
  <c r="AQ17" i="5"/>
  <c r="AP17" i="5"/>
  <c r="AO17" i="5"/>
  <c r="AN17" i="5"/>
  <c r="AM17" i="5"/>
  <c r="AL17" i="5"/>
  <c r="AK17" i="5"/>
  <c r="AJ17" i="5"/>
  <c r="AI17" i="5"/>
  <c r="AH17" i="5"/>
  <c r="AG17" i="5"/>
  <c r="AF17" i="5"/>
  <c r="AE17" i="5"/>
  <c r="AD17" i="5"/>
  <c r="Q17" i="5"/>
  <c r="P17" i="5"/>
  <c r="O17" i="5"/>
  <c r="N17" i="5"/>
  <c r="M17" i="5"/>
  <c r="L17" i="5"/>
  <c r="K17" i="5"/>
  <c r="J17" i="5"/>
  <c r="I17" i="5"/>
  <c r="H17" i="5"/>
  <c r="G17" i="5"/>
  <c r="F17" i="5"/>
  <c r="E17" i="5"/>
  <c r="D17" i="5"/>
  <c r="C17" i="5"/>
  <c r="B17" i="5"/>
  <c r="AY16" i="5"/>
  <c r="AX16" i="5"/>
  <c r="AW16" i="5"/>
  <c r="AV16" i="5"/>
  <c r="AU16" i="5"/>
  <c r="AT16" i="5"/>
  <c r="AS16" i="5"/>
  <c r="AR16" i="5"/>
  <c r="AQ16" i="5"/>
  <c r="AP16" i="5"/>
  <c r="AO16" i="5"/>
  <c r="AZ16" i="5" s="1"/>
  <c r="AN16" i="5"/>
  <c r="AM16" i="5"/>
  <c r="AL16" i="5"/>
  <c r="AK16" i="5"/>
  <c r="AJ16" i="5"/>
  <c r="AI16" i="5"/>
  <c r="AH16" i="5"/>
  <c r="AG16" i="5"/>
  <c r="AF16" i="5"/>
  <c r="AE16" i="5"/>
  <c r="AD16" i="5"/>
  <c r="Q16" i="5"/>
  <c r="P16" i="5"/>
  <c r="O16" i="5"/>
  <c r="N16" i="5"/>
  <c r="M16" i="5"/>
  <c r="L16" i="5"/>
  <c r="K16" i="5"/>
  <c r="J16" i="5"/>
  <c r="X16" i="5" s="1"/>
  <c r="I16" i="5"/>
  <c r="H16" i="5"/>
  <c r="G16" i="5"/>
  <c r="F16" i="5"/>
  <c r="E16" i="5"/>
  <c r="D16" i="5"/>
  <c r="C16" i="5"/>
  <c r="B16" i="5"/>
  <c r="AY14" i="5"/>
  <c r="AX14" i="5"/>
  <c r="AW14" i="5"/>
  <c r="AV14" i="5"/>
  <c r="AU14" i="5"/>
  <c r="AT14" i="5"/>
  <c r="AS14" i="5"/>
  <c r="AR14" i="5"/>
  <c r="AQ14" i="5"/>
  <c r="AP14" i="5"/>
  <c r="AO14" i="5"/>
  <c r="AN14" i="5"/>
  <c r="AM14" i="5"/>
  <c r="AL14" i="5"/>
  <c r="AK14" i="5"/>
  <c r="AJ14" i="5"/>
  <c r="AI14" i="5"/>
  <c r="AH14" i="5"/>
  <c r="AG14" i="5"/>
  <c r="AF14" i="5"/>
  <c r="AE14" i="5"/>
  <c r="AD14" i="5"/>
  <c r="Q14" i="5"/>
  <c r="P14" i="5"/>
  <c r="O14" i="5"/>
  <c r="N14" i="5"/>
  <c r="M14" i="5"/>
  <c r="L14" i="5"/>
  <c r="K14" i="5"/>
  <c r="J14" i="5"/>
  <c r="I14" i="5"/>
  <c r="H14" i="5"/>
  <c r="G14" i="5"/>
  <c r="F14" i="5"/>
  <c r="E14" i="5"/>
  <c r="D14" i="5"/>
  <c r="C14" i="5"/>
  <c r="B14" i="5"/>
  <c r="AY13" i="5"/>
  <c r="AX13" i="5"/>
  <c r="AW13" i="5"/>
  <c r="AV13" i="5"/>
  <c r="AU13" i="5"/>
  <c r="AT13" i="5"/>
  <c r="AS13" i="5"/>
  <c r="AR13" i="5"/>
  <c r="AQ13" i="5"/>
  <c r="AP13" i="5"/>
  <c r="AO13" i="5"/>
  <c r="AN13" i="5"/>
  <c r="AM13" i="5"/>
  <c r="AL13" i="5"/>
  <c r="AK13" i="5"/>
  <c r="AJ13" i="5"/>
  <c r="AI13" i="5"/>
  <c r="AH13" i="5"/>
  <c r="AG13" i="5"/>
  <c r="AF13" i="5"/>
  <c r="AZ13" i="5" s="1"/>
  <c r="AE13" i="5"/>
  <c r="AD13" i="5"/>
  <c r="Q13" i="5"/>
  <c r="P13" i="5"/>
  <c r="O13" i="5"/>
  <c r="N13" i="5"/>
  <c r="M13" i="5"/>
  <c r="L13" i="5"/>
  <c r="K13" i="5"/>
  <c r="J13" i="5"/>
  <c r="I13" i="5"/>
  <c r="H13" i="5"/>
  <c r="G13" i="5"/>
  <c r="F13" i="5"/>
  <c r="E13" i="5"/>
  <c r="D13" i="5"/>
  <c r="C13" i="5"/>
  <c r="B13" i="5"/>
  <c r="AY11" i="5"/>
  <c r="AX11" i="5"/>
  <c r="AW11" i="5"/>
  <c r="AV11" i="5"/>
  <c r="AU11" i="5"/>
  <c r="AT11" i="5"/>
  <c r="AS11" i="5"/>
  <c r="AR11" i="5"/>
  <c r="AQ11" i="5"/>
  <c r="AP11" i="5"/>
  <c r="AO11" i="5"/>
  <c r="AN11" i="5"/>
  <c r="AM11" i="5"/>
  <c r="AL11" i="5"/>
  <c r="AK11" i="5"/>
  <c r="AJ11" i="5"/>
  <c r="AI11" i="5"/>
  <c r="AH11" i="5"/>
  <c r="AZ11" i="5" s="1"/>
  <c r="AG11" i="5"/>
  <c r="AF11" i="5"/>
  <c r="AE11" i="5"/>
  <c r="AD11" i="5"/>
  <c r="Q11" i="5"/>
  <c r="P11" i="5"/>
  <c r="O11" i="5"/>
  <c r="N11" i="5"/>
  <c r="M11" i="5"/>
  <c r="L11" i="5"/>
  <c r="K11" i="5"/>
  <c r="J11" i="5"/>
  <c r="I11" i="5"/>
  <c r="H11" i="5"/>
  <c r="G11" i="5"/>
  <c r="F11" i="5"/>
  <c r="E11" i="5"/>
  <c r="D11" i="5"/>
  <c r="C11" i="5"/>
  <c r="B11" i="5"/>
  <c r="AY10" i="5"/>
  <c r="AX10" i="5"/>
  <c r="AW10" i="5"/>
  <c r="AV10" i="5"/>
  <c r="AU10" i="5"/>
  <c r="AT10" i="5"/>
  <c r="AS10" i="5"/>
  <c r="AR10" i="5"/>
  <c r="AQ10" i="5"/>
  <c r="AP10" i="5"/>
  <c r="AO10" i="5"/>
  <c r="AN10" i="5"/>
  <c r="AM10" i="5"/>
  <c r="AL10" i="5"/>
  <c r="AK10" i="5"/>
  <c r="AJ10" i="5"/>
  <c r="AI10" i="5"/>
  <c r="AH10" i="5"/>
  <c r="AG10" i="5"/>
  <c r="AF10" i="5"/>
  <c r="AE10" i="5"/>
  <c r="AD10" i="5"/>
  <c r="Q10" i="5"/>
  <c r="P10" i="5"/>
  <c r="O10" i="5"/>
  <c r="N10" i="5"/>
  <c r="M10" i="5"/>
  <c r="L10" i="5"/>
  <c r="K10" i="5"/>
  <c r="J10" i="5"/>
  <c r="I10" i="5"/>
  <c r="H10" i="5"/>
  <c r="G10" i="5"/>
  <c r="F10" i="5"/>
  <c r="E10" i="5"/>
  <c r="D10" i="5"/>
  <c r="C10" i="5"/>
  <c r="B10" i="5"/>
  <c r="AY9" i="5"/>
  <c r="AX9" i="5"/>
  <c r="AW9" i="5"/>
  <c r="AV9" i="5"/>
  <c r="AU9" i="5"/>
  <c r="AT9" i="5"/>
  <c r="AS9" i="5"/>
  <c r="AR9" i="5"/>
  <c r="AQ9" i="5"/>
  <c r="AP9" i="5"/>
  <c r="AO9" i="5"/>
  <c r="AN9" i="5"/>
  <c r="AM9" i="5"/>
  <c r="AL9" i="5"/>
  <c r="AK9" i="5"/>
  <c r="AJ9" i="5"/>
  <c r="AI9" i="5"/>
  <c r="AH9" i="5"/>
  <c r="AG9" i="5"/>
  <c r="AF9" i="5"/>
  <c r="AE9" i="5"/>
  <c r="AD9" i="5"/>
  <c r="Q9" i="5"/>
  <c r="P9" i="5"/>
  <c r="O9" i="5"/>
  <c r="N9" i="5"/>
  <c r="M9" i="5"/>
  <c r="L9" i="5"/>
  <c r="K9" i="5"/>
  <c r="J9" i="5"/>
  <c r="I9" i="5"/>
  <c r="H9" i="5"/>
  <c r="G9" i="5"/>
  <c r="F9" i="5"/>
  <c r="E9" i="5"/>
  <c r="D9" i="5"/>
  <c r="C9" i="5"/>
  <c r="B9" i="5"/>
  <c r="AY8" i="5"/>
  <c r="AX8" i="5"/>
  <c r="AW8" i="5"/>
  <c r="AV8" i="5"/>
  <c r="AU8" i="5"/>
  <c r="AT8" i="5"/>
  <c r="AS8" i="5"/>
  <c r="AR8" i="5"/>
  <c r="AQ8" i="5"/>
  <c r="AP8" i="5"/>
  <c r="AO8" i="5"/>
  <c r="AZ8" i="5" s="1"/>
  <c r="AN8" i="5"/>
  <c r="AM8" i="5"/>
  <c r="AL8" i="5"/>
  <c r="AK8" i="5"/>
  <c r="AJ8" i="5"/>
  <c r="AI8" i="5"/>
  <c r="AH8" i="5"/>
  <c r="AG8" i="5"/>
  <c r="AF8" i="5"/>
  <c r="AE8" i="5"/>
  <c r="AD8" i="5"/>
  <c r="Q8" i="5"/>
  <c r="P8" i="5"/>
  <c r="O8" i="5"/>
  <c r="N8" i="5"/>
  <c r="M8" i="5"/>
  <c r="L8" i="5"/>
  <c r="K8" i="5"/>
  <c r="J8" i="5"/>
  <c r="I8" i="5"/>
  <c r="H8" i="5"/>
  <c r="G8" i="5"/>
  <c r="F8" i="5"/>
  <c r="E8" i="5"/>
  <c r="D8" i="5"/>
  <c r="C8" i="5"/>
  <c r="B8" i="5"/>
  <c r="AY7" i="5"/>
  <c r="AX7" i="5"/>
  <c r="AW7" i="5"/>
  <c r="AV7" i="5"/>
  <c r="AU7" i="5"/>
  <c r="AT7" i="5"/>
  <c r="AS7" i="5"/>
  <c r="AR7" i="5"/>
  <c r="AQ7" i="5"/>
  <c r="AP7" i="5"/>
  <c r="AO7" i="5"/>
  <c r="AN7" i="5"/>
  <c r="AM7" i="5"/>
  <c r="AL7" i="5"/>
  <c r="AK7" i="5"/>
  <c r="AJ7" i="5"/>
  <c r="AI7" i="5"/>
  <c r="AH7" i="5"/>
  <c r="AG7" i="5"/>
  <c r="AF7" i="5"/>
  <c r="AE7" i="5"/>
  <c r="AD7" i="5"/>
  <c r="Q7" i="5"/>
  <c r="P7" i="5"/>
  <c r="O7" i="5"/>
  <c r="N7" i="5"/>
  <c r="M7" i="5"/>
  <c r="L7" i="5"/>
  <c r="K7" i="5"/>
  <c r="J7" i="5"/>
  <c r="I7" i="5"/>
  <c r="H7" i="5"/>
  <c r="G7" i="5"/>
  <c r="F7" i="5"/>
  <c r="E7" i="5"/>
  <c r="D7" i="5"/>
  <c r="C7" i="5"/>
  <c r="B7" i="5"/>
  <c r="AY6" i="5"/>
  <c r="AX6" i="5"/>
  <c r="AW6" i="5"/>
  <c r="AV6" i="5"/>
  <c r="AU6" i="5"/>
  <c r="AT6" i="5"/>
  <c r="AS6" i="5"/>
  <c r="AR6" i="5"/>
  <c r="AQ6" i="5"/>
  <c r="AP6" i="5"/>
  <c r="AO6" i="5"/>
  <c r="AN6" i="5"/>
  <c r="AM6" i="5"/>
  <c r="AL6" i="5"/>
  <c r="AK6" i="5"/>
  <c r="AJ6" i="5"/>
  <c r="AI6" i="5"/>
  <c r="AH6" i="5"/>
  <c r="AG6" i="5"/>
  <c r="AF6" i="5"/>
  <c r="AE6" i="5"/>
  <c r="AD6" i="5"/>
  <c r="Q6" i="5"/>
  <c r="P6" i="5"/>
  <c r="O6" i="5"/>
  <c r="N6" i="5"/>
  <c r="M6" i="5"/>
  <c r="L6" i="5"/>
  <c r="K6" i="5"/>
  <c r="J6" i="5"/>
  <c r="I6" i="5"/>
  <c r="H6" i="5"/>
  <c r="G6" i="5"/>
  <c r="F6" i="5"/>
  <c r="E6" i="5"/>
  <c r="D6" i="5"/>
  <c r="C6" i="5"/>
  <c r="B6" i="5"/>
  <c r="AY5" i="5"/>
  <c r="AX5" i="5"/>
  <c r="AW5" i="5"/>
  <c r="AV5" i="5"/>
  <c r="AU5" i="5"/>
  <c r="AT5" i="5"/>
  <c r="AS5" i="5"/>
  <c r="AR5" i="5"/>
  <c r="AQ5" i="5"/>
  <c r="AP5" i="5"/>
  <c r="AO5" i="5"/>
  <c r="AN5" i="5"/>
  <c r="AM5" i="5"/>
  <c r="AL5" i="5"/>
  <c r="AK5" i="5"/>
  <c r="AJ5" i="5"/>
  <c r="AI5" i="5"/>
  <c r="AH5" i="5"/>
  <c r="AG5" i="5"/>
  <c r="AF5" i="5"/>
  <c r="AE5" i="5"/>
  <c r="AD5" i="5"/>
  <c r="Q5" i="5"/>
  <c r="P5" i="5"/>
  <c r="O5" i="5"/>
  <c r="N5" i="5"/>
  <c r="M5" i="5"/>
  <c r="L5" i="5"/>
  <c r="K5" i="5"/>
  <c r="J5" i="5"/>
  <c r="I5" i="5"/>
  <c r="H5" i="5"/>
  <c r="G5" i="5"/>
  <c r="F5" i="5"/>
  <c r="E5" i="5"/>
  <c r="D5" i="5"/>
  <c r="C5" i="5"/>
  <c r="B5" i="5"/>
  <c r="AY4" i="5"/>
  <c r="AX4" i="5"/>
  <c r="AW4" i="5"/>
  <c r="AV4" i="5"/>
  <c r="AU4" i="5"/>
  <c r="AT4" i="5"/>
  <c r="AS4" i="5"/>
  <c r="AR4" i="5"/>
  <c r="AQ4" i="5"/>
  <c r="AP4" i="5"/>
  <c r="AO4" i="5"/>
  <c r="AN4" i="5"/>
  <c r="AM4" i="5"/>
  <c r="AL4" i="5"/>
  <c r="AK4" i="5"/>
  <c r="AJ4" i="5"/>
  <c r="AI4" i="5"/>
  <c r="AH4" i="5"/>
  <c r="AG4" i="5"/>
  <c r="AF4" i="5"/>
  <c r="AE4" i="5"/>
  <c r="AD4" i="5"/>
  <c r="Q4" i="5"/>
  <c r="P4" i="5"/>
  <c r="O4" i="5"/>
  <c r="N4" i="5"/>
  <c r="M4" i="5"/>
  <c r="L4" i="5"/>
  <c r="K4" i="5"/>
  <c r="J4" i="5"/>
  <c r="I4" i="5"/>
  <c r="H4" i="5"/>
  <c r="G4" i="5"/>
  <c r="F4" i="5"/>
  <c r="E4" i="5"/>
  <c r="D4" i="5"/>
  <c r="C4" i="5"/>
  <c r="B4" i="5"/>
  <c r="AY3" i="5"/>
  <c r="AX3" i="5"/>
  <c r="AW3" i="5"/>
  <c r="AV3" i="5"/>
  <c r="AU3" i="5"/>
  <c r="AT3" i="5"/>
  <c r="AS3" i="5"/>
  <c r="AR3" i="5"/>
  <c r="AQ3" i="5"/>
  <c r="AP3" i="5"/>
  <c r="AO3" i="5"/>
  <c r="AN3" i="5"/>
  <c r="AM3" i="5"/>
  <c r="AL3" i="5"/>
  <c r="AK3" i="5"/>
  <c r="AJ3" i="5"/>
  <c r="AI3" i="5"/>
  <c r="AH3" i="5"/>
  <c r="AG3" i="5"/>
  <c r="AF3" i="5"/>
  <c r="AE3" i="5"/>
  <c r="AD3" i="5"/>
  <c r="W124" i="5"/>
  <c r="Q3" i="5"/>
  <c r="P3" i="5"/>
  <c r="O3" i="5"/>
  <c r="N3" i="5"/>
  <c r="M3" i="5"/>
  <c r="L3" i="5"/>
  <c r="K3" i="5"/>
  <c r="J3" i="5"/>
  <c r="I3" i="5"/>
  <c r="H3" i="5"/>
  <c r="G3" i="5"/>
  <c r="F3" i="5"/>
  <c r="E3" i="5"/>
  <c r="D3" i="5"/>
  <c r="C3" i="5"/>
  <c r="B3" i="5"/>
  <c r="A1" i="4"/>
  <c r="A1" i="3"/>
  <c r="C6" i="1"/>
  <c r="V124" i="5"/>
  <c r="U124" i="5"/>
  <c r="T124" i="5"/>
  <c r="S124" i="5"/>
  <c r="R124" i="5"/>
  <c r="V123" i="5"/>
  <c r="U123" i="5"/>
  <c r="T123" i="5"/>
  <c r="S123" i="5"/>
  <c r="R123" i="5"/>
  <c r="W122" i="5"/>
  <c r="V122" i="5"/>
  <c r="U122" i="5"/>
  <c r="U125" i="5" s="1"/>
  <c r="T122" i="5"/>
  <c r="S122" i="5"/>
  <c r="R122" i="5"/>
  <c r="AZ119" i="5"/>
  <c r="AZ115" i="5"/>
  <c r="AZ113" i="5"/>
  <c r="AZ111" i="5"/>
  <c r="Z109" i="5"/>
  <c r="AZ107" i="5"/>
  <c r="AZ105" i="5"/>
  <c r="AZ101" i="5"/>
  <c r="AZ99" i="5"/>
  <c r="AZ95" i="5"/>
  <c r="AZ91" i="5"/>
  <c r="AZ89" i="5"/>
  <c r="AZ87" i="5"/>
  <c r="AZ86" i="5"/>
  <c r="AZ85" i="5"/>
  <c r="AZ84" i="5"/>
  <c r="AZ81" i="5"/>
  <c r="AZ80" i="5"/>
  <c r="AZ79" i="5"/>
  <c r="AZ78" i="5"/>
  <c r="AZ75" i="5"/>
  <c r="AZ72" i="5"/>
  <c r="AZ70" i="5"/>
  <c r="AZ68" i="5"/>
  <c r="AZ66" i="5"/>
  <c r="AZ63" i="5"/>
  <c r="AZ60" i="5"/>
  <c r="AZ59" i="5"/>
  <c r="AZ57" i="5"/>
  <c r="AZ55" i="5"/>
  <c r="AZ53" i="5"/>
  <c r="AZ41" i="5"/>
  <c r="AZ39" i="5"/>
  <c r="AZ37" i="5"/>
  <c r="AZ34" i="5"/>
  <c r="Y32" i="5"/>
  <c r="X32" i="5"/>
  <c r="AZ27" i="5"/>
  <c r="AZ25" i="5"/>
  <c r="AZ23" i="5"/>
  <c r="AZ22" i="5"/>
  <c r="AZ20" i="5"/>
  <c r="AZ18" i="5"/>
  <c r="AZ17" i="5"/>
  <c r="AZ14" i="5"/>
  <c r="AZ10" i="5"/>
  <c r="AZ9" i="5"/>
  <c r="AZ102" i="5" l="1"/>
  <c r="Y103" i="5"/>
  <c r="AZ104" i="5"/>
  <c r="AZ103" i="5"/>
  <c r="Y104" i="5"/>
  <c r="AB104" i="5" s="1"/>
  <c r="AA104" i="5"/>
  <c r="AA102" i="5"/>
  <c r="Y102" i="5"/>
  <c r="Z102" i="5"/>
  <c r="X102" i="5"/>
  <c r="X49" i="5"/>
  <c r="Y47" i="5"/>
  <c r="X46" i="5"/>
  <c r="AZ49" i="5"/>
  <c r="AA50" i="5"/>
  <c r="AZ47" i="5"/>
  <c r="AZ51" i="5" s="1"/>
  <c r="I9" i="4" s="1"/>
  <c r="Y48" i="5"/>
  <c r="AB48" i="5" s="1"/>
  <c r="Z48" i="5"/>
  <c r="X48" i="5"/>
  <c r="Y46" i="5"/>
  <c r="AB46" i="5" s="1"/>
  <c r="Z46" i="5"/>
  <c r="AA46" i="5"/>
  <c r="AA48" i="5"/>
  <c r="Y49" i="5"/>
  <c r="AB49" i="5" s="1"/>
  <c r="AA92" i="5"/>
  <c r="AA91" i="5"/>
  <c r="AA93" i="5"/>
  <c r="Z89" i="5"/>
  <c r="Z94" i="5"/>
  <c r="Y94" i="5"/>
  <c r="AB94" i="5" s="1"/>
  <c r="Z85" i="5"/>
  <c r="X94" i="5"/>
  <c r="X85" i="5"/>
  <c r="AA85" i="5"/>
  <c r="Z92" i="5"/>
  <c r="Z97" i="5"/>
  <c r="AA97" i="5"/>
  <c r="X92" i="5"/>
  <c r="X87" i="5"/>
  <c r="AA87" i="5"/>
  <c r="AA83" i="5"/>
  <c r="Y85" i="5"/>
  <c r="X83" i="5"/>
  <c r="Z83" i="5"/>
  <c r="X86" i="5"/>
  <c r="X88" i="5"/>
  <c r="Y95" i="5"/>
  <c r="Y92" i="5"/>
  <c r="AB92" i="5" s="1"/>
  <c r="Y88" i="5"/>
  <c r="AA84" i="5"/>
  <c r="Z90" i="5"/>
  <c r="AA86" i="5"/>
  <c r="Z49" i="5"/>
  <c r="X89" i="5"/>
  <c r="X103" i="5"/>
  <c r="AA49" i="5"/>
  <c r="Y89" i="5"/>
  <c r="Z103" i="5"/>
  <c r="AA89" i="5"/>
  <c r="Y93" i="5"/>
  <c r="AB93" i="5" s="1"/>
  <c r="Z95" i="5"/>
  <c r="X93" i="5"/>
  <c r="Z93" i="5"/>
  <c r="AA90" i="5"/>
  <c r="X90" i="5"/>
  <c r="Y90" i="5"/>
  <c r="AA88" i="5"/>
  <c r="Z88" i="5"/>
  <c r="X47" i="5"/>
  <c r="AA47" i="5"/>
  <c r="Y61" i="5"/>
  <c r="Z63" i="5"/>
  <c r="Z65" i="5"/>
  <c r="Z79" i="5"/>
  <c r="AA95" i="5"/>
  <c r="AA22" i="5"/>
  <c r="Z27" i="5"/>
  <c r="AZ43" i="5"/>
  <c r="Z47" i="5"/>
  <c r="X95" i="5"/>
  <c r="AA103" i="5"/>
  <c r="AZ76" i="5"/>
  <c r="Z86" i="5"/>
  <c r="AZ116" i="5"/>
  <c r="X91" i="5"/>
  <c r="X84" i="5"/>
  <c r="Y91" i="5"/>
  <c r="Z91" i="5"/>
  <c r="Y84" i="5"/>
  <c r="AB84" i="5" s="1"/>
  <c r="Z84" i="5"/>
  <c r="X81" i="5"/>
  <c r="AA80" i="5"/>
  <c r="AA81" i="5"/>
  <c r="Z80" i="5"/>
  <c r="X73" i="5"/>
  <c r="AA73" i="5"/>
  <c r="AA74" i="5"/>
  <c r="Z81" i="5"/>
  <c r="Y81" i="5"/>
  <c r="AB81" i="5" s="1"/>
  <c r="X80" i="5"/>
  <c r="Y80" i="5"/>
  <c r="Y72" i="5"/>
  <c r="AA69" i="5"/>
  <c r="X70" i="5"/>
  <c r="X69" i="5"/>
  <c r="Y69" i="5"/>
  <c r="AB69" i="5" s="1"/>
  <c r="Z69" i="5"/>
  <c r="AA70" i="5"/>
  <c r="Y70" i="5"/>
  <c r="AB70" i="5" s="1"/>
  <c r="X120" i="5"/>
  <c r="AA120" i="5"/>
  <c r="Z118" i="5"/>
  <c r="Z120" i="5"/>
  <c r="Y118" i="5"/>
  <c r="Y120" i="5"/>
  <c r="AA119" i="5"/>
  <c r="X119" i="5"/>
  <c r="Y119" i="5"/>
  <c r="Z119" i="5"/>
  <c r="Y117" i="5"/>
  <c r="X117" i="5"/>
  <c r="AB117" i="5" s="1"/>
  <c r="AA117" i="5"/>
  <c r="Z117" i="5"/>
  <c r="Y116" i="5"/>
  <c r="AB116" i="5" s="1"/>
  <c r="X116" i="5"/>
  <c r="X115" i="5"/>
  <c r="AA113" i="5"/>
  <c r="AA111" i="5"/>
  <c r="Z112" i="5"/>
  <c r="AA112" i="5"/>
  <c r="X114" i="5"/>
  <c r="Z113" i="5"/>
  <c r="Y112" i="5"/>
  <c r="Z114" i="5"/>
  <c r="Y115" i="5"/>
  <c r="X113" i="5"/>
  <c r="Z115" i="5"/>
  <c r="AA114" i="5"/>
  <c r="AA115" i="5"/>
  <c r="Y113" i="5"/>
  <c r="AA110" i="5"/>
  <c r="Z110" i="5"/>
  <c r="X110" i="5"/>
  <c r="Y110" i="5"/>
  <c r="X109" i="5"/>
  <c r="AA109" i="5"/>
  <c r="X105" i="5"/>
  <c r="AA106" i="5"/>
  <c r="Z105" i="5"/>
  <c r="Y106" i="5"/>
  <c r="Z106" i="5"/>
  <c r="X106" i="5"/>
  <c r="Y105" i="5"/>
  <c r="AB105" i="5" s="1"/>
  <c r="AA105" i="5"/>
  <c r="Y107" i="5"/>
  <c r="X107" i="5"/>
  <c r="Z107" i="5"/>
  <c r="AA99" i="5"/>
  <c r="Y101" i="5"/>
  <c r="Y100" i="5"/>
  <c r="X101" i="5"/>
  <c r="Z101" i="5"/>
  <c r="AA101" i="5"/>
  <c r="AA98" i="5"/>
  <c r="AA100" i="5"/>
  <c r="Z99" i="5"/>
  <c r="Y99" i="5"/>
  <c r="X97" i="5"/>
  <c r="AB97" i="5" s="1"/>
  <c r="Z100" i="5"/>
  <c r="X100" i="5"/>
  <c r="Y98" i="5"/>
  <c r="X98" i="5"/>
  <c r="Z98" i="5"/>
  <c r="Y79" i="5"/>
  <c r="AA79" i="5"/>
  <c r="AA78" i="5"/>
  <c r="Z78" i="5"/>
  <c r="X78" i="5"/>
  <c r="X79" i="5"/>
  <c r="Y78" i="5"/>
  <c r="X72" i="5"/>
  <c r="Z72" i="5"/>
  <c r="AA72" i="5"/>
  <c r="X76" i="5"/>
  <c r="AA76" i="5"/>
  <c r="Z74" i="5"/>
  <c r="Y73" i="5"/>
  <c r="AB73" i="5" s="1"/>
  <c r="Z75" i="5"/>
  <c r="Y76" i="5"/>
  <c r="Z73" i="5"/>
  <c r="Z76" i="5"/>
  <c r="X77" i="5"/>
  <c r="Y74" i="5"/>
  <c r="AB74" i="5" s="1"/>
  <c r="Y77" i="5"/>
  <c r="Z77" i="5"/>
  <c r="AA77" i="5"/>
  <c r="X74" i="5"/>
  <c r="AA71" i="5"/>
  <c r="X71" i="5"/>
  <c r="Z71" i="5"/>
  <c r="AA68" i="5"/>
  <c r="Y68" i="5"/>
  <c r="Z68" i="5"/>
  <c r="X68" i="5"/>
  <c r="Y66" i="5"/>
  <c r="Z66" i="5"/>
  <c r="AA66" i="5"/>
  <c r="X66" i="5"/>
  <c r="X65" i="5"/>
  <c r="AA65" i="5"/>
  <c r="Y65" i="5"/>
  <c r="AB65" i="5" s="1"/>
  <c r="AZ64" i="5"/>
  <c r="AZ67" i="5" s="1"/>
  <c r="K9" i="4" s="1"/>
  <c r="Z64" i="5"/>
  <c r="AA64" i="5"/>
  <c r="Y64" i="5"/>
  <c r="AB64" i="5" s="1"/>
  <c r="X64" i="5"/>
  <c r="Y63" i="5"/>
  <c r="X61" i="5"/>
  <c r="Z61" i="5"/>
  <c r="AA61" i="5"/>
  <c r="Y60" i="5"/>
  <c r="AB60" i="5" s="1"/>
  <c r="X60" i="5"/>
  <c r="Z60" i="5"/>
  <c r="AA60" i="5"/>
  <c r="X59" i="5"/>
  <c r="AA58" i="5"/>
  <c r="X58" i="5"/>
  <c r="AA59" i="5"/>
  <c r="AB58" i="5"/>
  <c r="Z58" i="5"/>
  <c r="Z59" i="5"/>
  <c r="Y59" i="5"/>
  <c r="Y56" i="5"/>
  <c r="AB56" i="5" s="1"/>
  <c r="X56" i="5"/>
  <c r="Z56" i="5"/>
  <c r="AA56" i="5"/>
  <c r="X57" i="5"/>
  <c r="Z57" i="5"/>
  <c r="Y57" i="5"/>
  <c r="AA57" i="5"/>
  <c r="Y54" i="5"/>
  <c r="X54" i="5"/>
  <c r="Z54" i="5"/>
  <c r="AA54" i="5"/>
  <c r="Z53" i="5"/>
  <c r="X53" i="5"/>
  <c r="AA53" i="5"/>
  <c r="Y53" i="5"/>
  <c r="AB53" i="5" s="1"/>
  <c r="X55" i="5"/>
  <c r="Y55" i="5"/>
  <c r="AA55" i="5"/>
  <c r="AA52" i="5"/>
  <c r="Z52" i="5"/>
  <c r="X52" i="5"/>
  <c r="Y52" i="5"/>
  <c r="AZ44" i="5"/>
  <c r="AZ45" i="5" s="1"/>
  <c r="H9" i="4" s="1"/>
  <c r="X44" i="5"/>
  <c r="X43" i="5"/>
  <c r="Y43" i="5"/>
  <c r="AA43" i="5"/>
  <c r="Y44" i="5"/>
  <c r="Z44" i="5"/>
  <c r="Z45" i="5" s="1"/>
  <c r="H8" i="4" s="1"/>
  <c r="AA44" i="5"/>
  <c r="Z35" i="5"/>
  <c r="AA39" i="5"/>
  <c r="L122" i="5"/>
  <c r="X23" i="5"/>
  <c r="X35" i="5"/>
  <c r="Y40" i="5"/>
  <c r="X38" i="5"/>
  <c r="X36" i="5"/>
  <c r="AA38" i="5"/>
  <c r="AA41" i="5"/>
  <c r="Y38" i="5"/>
  <c r="Z38" i="5"/>
  <c r="Z40" i="5"/>
  <c r="AA40" i="5"/>
  <c r="X40" i="5"/>
  <c r="Y34" i="5"/>
  <c r="AA36" i="5"/>
  <c r="X37" i="5"/>
  <c r="Z39" i="5"/>
  <c r="X39" i="5"/>
  <c r="Y36" i="5"/>
  <c r="Z36" i="5"/>
  <c r="AA35" i="5"/>
  <c r="Y39" i="5"/>
  <c r="X41" i="5"/>
  <c r="Y41" i="5"/>
  <c r="Y35" i="5"/>
  <c r="Z41" i="5"/>
  <c r="Z34" i="5"/>
  <c r="AA34" i="5"/>
  <c r="X34" i="5"/>
  <c r="Q124" i="5"/>
  <c r="Y24" i="5"/>
  <c r="AA31" i="5"/>
  <c r="Z20" i="5"/>
  <c r="Y20" i="5"/>
  <c r="Y27" i="5"/>
  <c r="AA25" i="5"/>
  <c r="Y23" i="5"/>
  <c r="AB23" i="5" s="1"/>
  <c r="X21" i="5"/>
  <c r="AA32" i="5"/>
  <c r="AB32" i="5" s="1"/>
  <c r="AA23" i="5"/>
  <c r="Z28" i="5"/>
  <c r="AA30" i="5"/>
  <c r="Z21" i="5"/>
  <c r="Y28" i="5"/>
  <c r="AA21" i="5"/>
  <c r="AA28" i="5"/>
  <c r="X31" i="5"/>
  <c r="Z23" i="5"/>
  <c r="X30" i="5"/>
  <c r="Y30" i="5"/>
  <c r="Z30" i="5"/>
  <c r="Z22" i="5"/>
  <c r="X24" i="5"/>
  <c r="Y26" i="5"/>
  <c r="X27" i="5"/>
  <c r="AA27" i="5"/>
  <c r="X26" i="5"/>
  <c r="Z26" i="5"/>
  <c r="AA26" i="5"/>
  <c r="AA29" i="5"/>
  <c r="Z24" i="5"/>
  <c r="AA24" i="5"/>
  <c r="Y22" i="5"/>
  <c r="Y31" i="5"/>
  <c r="X29" i="5"/>
  <c r="Y29" i="5"/>
  <c r="Z29" i="5"/>
  <c r="X22" i="5"/>
  <c r="X20" i="5"/>
  <c r="AA20" i="5"/>
  <c r="AA17" i="5"/>
  <c r="Z16" i="5"/>
  <c r="AA116" i="5"/>
  <c r="AA118" i="5"/>
  <c r="AZ120" i="5"/>
  <c r="AA16" i="5"/>
  <c r="AA18" i="5"/>
  <c r="X25" i="5"/>
  <c r="Z25" i="5"/>
  <c r="Y37" i="5"/>
  <c r="X50" i="5"/>
  <c r="AZ61" i="5"/>
  <c r="AZ62" i="5" s="1"/>
  <c r="J9" i="4" s="1"/>
  <c r="AA63" i="5"/>
  <c r="AZ74" i="5"/>
  <c r="AA75" i="5"/>
  <c r="Y87" i="5"/>
  <c r="AB87" i="5" s="1"/>
  <c r="X99" i="5"/>
  <c r="AZ110" i="5"/>
  <c r="Y25" i="5"/>
  <c r="Z37" i="5"/>
  <c r="Y50" i="5"/>
  <c r="Z87" i="5"/>
  <c r="Y71" i="5"/>
  <c r="Y83" i="5"/>
  <c r="AB83" i="5" s="1"/>
  <c r="AZ93" i="5"/>
  <c r="AZ96" i="5" s="1"/>
  <c r="M9" i="4" s="1"/>
  <c r="AA37" i="5"/>
  <c r="Z50" i="5"/>
  <c r="X63" i="5"/>
  <c r="X111" i="5"/>
  <c r="X75" i="5"/>
  <c r="Y111" i="5"/>
  <c r="AB111" i="5" s="1"/>
  <c r="Y75" i="5"/>
  <c r="Z111" i="5"/>
  <c r="X118" i="5"/>
  <c r="Z18" i="5"/>
  <c r="Y16" i="5"/>
  <c r="AB16" i="5" s="1"/>
  <c r="Z17" i="5"/>
  <c r="F123" i="5"/>
  <c r="X17" i="5"/>
  <c r="X19" i="5" s="1"/>
  <c r="E6" i="4" s="1"/>
  <c r="Y17" i="5"/>
  <c r="AB86" i="5"/>
  <c r="AZ19" i="5"/>
  <c r="E9" i="4" s="1"/>
  <c r="P123" i="5"/>
  <c r="Q122" i="5"/>
  <c r="AZ82" i="5"/>
  <c r="L9" i="4" s="1"/>
  <c r="AZ42" i="5"/>
  <c r="G9" i="4" s="1"/>
  <c r="Z104" i="5"/>
  <c r="X112" i="5"/>
  <c r="Y114" i="5"/>
  <c r="Z116" i="5"/>
  <c r="Y18" i="5"/>
  <c r="AZ33" i="5"/>
  <c r="F9" i="4" s="1"/>
  <c r="R125" i="5"/>
  <c r="AZ7" i="5"/>
  <c r="AZ15" i="5"/>
  <c r="D9" i="4" s="1"/>
  <c r="AZ5" i="5"/>
  <c r="P122" i="5"/>
  <c r="Y14" i="5"/>
  <c r="J123" i="5"/>
  <c r="X13" i="5"/>
  <c r="AA13" i="5"/>
  <c r="Y13" i="5"/>
  <c r="Z13" i="5"/>
  <c r="X14" i="5"/>
  <c r="Z14" i="5"/>
  <c r="AA14" i="5"/>
  <c r="Q123" i="5"/>
  <c r="P124" i="5"/>
  <c r="X11" i="5"/>
  <c r="K122" i="5"/>
  <c r="Z9" i="5"/>
  <c r="J122" i="5"/>
  <c r="I124" i="5"/>
  <c r="H124" i="5"/>
  <c r="AA10" i="5"/>
  <c r="G122" i="5"/>
  <c r="AA8" i="5"/>
  <c r="F122" i="5"/>
  <c r="X9" i="5"/>
  <c r="AA9" i="5"/>
  <c r="Y9" i="5"/>
  <c r="Y11" i="5"/>
  <c r="Y10" i="5"/>
  <c r="E123" i="5"/>
  <c r="Z10" i="5"/>
  <c r="X10" i="5"/>
  <c r="Z11" i="5"/>
  <c r="AA11" i="5"/>
  <c r="AA6" i="5"/>
  <c r="O123" i="5"/>
  <c r="O124" i="5"/>
  <c r="O122" i="5"/>
  <c r="N122" i="5"/>
  <c r="AZ3" i="5"/>
  <c r="Y8" i="5"/>
  <c r="AZ6" i="5"/>
  <c r="N123" i="5"/>
  <c r="AA4" i="5"/>
  <c r="M123" i="5"/>
  <c r="X7" i="5"/>
  <c r="AZ4" i="5"/>
  <c r="M122" i="5"/>
  <c r="L124" i="5"/>
  <c r="K124" i="5"/>
  <c r="X8" i="5"/>
  <c r="K123" i="5"/>
  <c r="Z8" i="5"/>
  <c r="J124" i="5"/>
  <c r="I122" i="5"/>
  <c r="Y6" i="5"/>
  <c r="Z6" i="5"/>
  <c r="X6" i="5"/>
  <c r="I123" i="5"/>
  <c r="H122" i="5"/>
  <c r="Z5" i="5"/>
  <c r="X4" i="5"/>
  <c r="H123" i="5"/>
  <c r="Y4" i="5"/>
  <c r="Z4" i="5"/>
  <c r="G124" i="5"/>
  <c r="G123" i="5"/>
  <c r="F124" i="5"/>
  <c r="AA5" i="5"/>
  <c r="E124" i="5"/>
  <c r="E122" i="5"/>
  <c r="X3" i="5"/>
  <c r="Y7" i="5"/>
  <c r="Z7" i="5"/>
  <c r="AA7" i="5"/>
  <c r="D124" i="5"/>
  <c r="X5" i="5"/>
  <c r="Y5" i="5"/>
  <c r="D122" i="5"/>
  <c r="Z3" i="5"/>
  <c r="AA3" i="5"/>
  <c r="D123" i="5"/>
  <c r="Y3" i="5"/>
  <c r="AB3" i="5" s="1"/>
  <c r="AB101" i="5"/>
  <c r="S125" i="5"/>
  <c r="T125" i="5"/>
  <c r="V125" i="5"/>
  <c r="M124" i="5"/>
  <c r="L123" i="5"/>
  <c r="W123" i="5"/>
  <c r="W125" i="5" s="1"/>
  <c r="N124" i="5"/>
  <c r="AZ108" i="5" l="1"/>
  <c r="N9" i="4" s="1"/>
  <c r="AB47" i="5"/>
  <c r="AA51" i="5"/>
  <c r="I10" i="4" s="1"/>
  <c r="X51" i="5"/>
  <c r="I6" i="4" s="1"/>
  <c r="Y51" i="5"/>
  <c r="I7" i="4" s="1"/>
  <c r="Z51" i="5"/>
  <c r="I8" i="4" s="1"/>
  <c r="AB85" i="5"/>
  <c r="AB95" i="5"/>
  <c r="AB90" i="5"/>
  <c r="AB89" i="5"/>
  <c r="AB88" i="5"/>
  <c r="AA96" i="5"/>
  <c r="M10" i="4" s="1"/>
  <c r="AB91" i="5"/>
  <c r="AZ121" i="5"/>
  <c r="O9" i="4" s="1"/>
  <c r="Z96" i="5"/>
  <c r="M8" i="4" s="1"/>
  <c r="X96" i="5"/>
  <c r="M6" i="4" s="1"/>
  <c r="AB50" i="5"/>
  <c r="AB106" i="5"/>
  <c r="AB120" i="5"/>
  <c r="Y96" i="5"/>
  <c r="M7" i="4" s="1"/>
  <c r="AB80" i="5"/>
  <c r="AB72" i="5"/>
  <c r="AB118" i="5"/>
  <c r="AB119" i="5"/>
  <c r="AB112" i="5"/>
  <c r="AB113" i="5"/>
  <c r="AB115" i="5"/>
  <c r="AB114" i="5"/>
  <c r="AB110" i="5"/>
  <c r="AA121" i="5"/>
  <c r="O10" i="4" s="1"/>
  <c r="Z121" i="5"/>
  <c r="O8" i="4" s="1"/>
  <c r="X121" i="5"/>
  <c r="O6" i="4" s="1"/>
  <c r="AB109" i="5"/>
  <c r="AB107" i="5"/>
  <c r="AB99" i="5"/>
  <c r="AB100" i="5"/>
  <c r="AA108" i="5"/>
  <c r="N10" i="4" s="1"/>
  <c r="Y108" i="5"/>
  <c r="N7" i="4" s="1"/>
  <c r="Z108" i="5"/>
  <c r="N8" i="4" s="1"/>
  <c r="AB98" i="5"/>
  <c r="X108" i="5"/>
  <c r="N6" i="4" s="1"/>
  <c r="AB79" i="5"/>
  <c r="AB78" i="5"/>
  <c r="AB76" i="5"/>
  <c r="AB77" i="5"/>
  <c r="AB71" i="5"/>
  <c r="L125" i="5"/>
  <c r="AB75" i="5"/>
  <c r="AA82" i="5"/>
  <c r="L10" i="4" s="1"/>
  <c r="Z82" i="5"/>
  <c r="L8" i="4" s="1"/>
  <c r="X82" i="5"/>
  <c r="L6" i="4" s="1"/>
  <c r="AB68" i="5"/>
  <c r="Z67" i="5"/>
  <c r="K8" i="4" s="1"/>
  <c r="AB66" i="5"/>
  <c r="AA67" i="5"/>
  <c r="K10" i="4" s="1"/>
  <c r="Y67" i="5"/>
  <c r="K7" i="4" s="1"/>
  <c r="AB63" i="5"/>
  <c r="X67" i="5"/>
  <c r="K6" i="4" s="1"/>
  <c r="AB61" i="5"/>
  <c r="AB59" i="5"/>
  <c r="F125" i="5"/>
  <c r="AB57" i="5"/>
  <c r="AB54" i="5"/>
  <c r="Z62" i="5"/>
  <c r="J8" i="4" s="1"/>
  <c r="AB55" i="5"/>
  <c r="Y62" i="5"/>
  <c r="J7" i="4" s="1"/>
  <c r="X62" i="5"/>
  <c r="J6" i="4" s="1"/>
  <c r="AA62" i="5"/>
  <c r="J10" i="4" s="1"/>
  <c r="AB52" i="5"/>
  <c r="X45" i="5"/>
  <c r="H6" i="4" s="1"/>
  <c r="AA45" i="5"/>
  <c r="H10" i="4" s="1"/>
  <c r="Y45" i="5"/>
  <c r="H7" i="4" s="1"/>
  <c r="AB38" i="5"/>
  <c r="AB40" i="5"/>
  <c r="AB34" i="5"/>
  <c r="AB21" i="5"/>
  <c r="AB39" i="5"/>
  <c r="AB36" i="5"/>
  <c r="AB41" i="5"/>
  <c r="AB35" i="5"/>
  <c r="Y42" i="5"/>
  <c r="G7" i="4" s="1"/>
  <c r="AB37" i="5"/>
  <c r="AA42" i="5"/>
  <c r="G10" i="4" s="1"/>
  <c r="Z42" i="5"/>
  <c r="G8" i="4" s="1"/>
  <c r="X42" i="5"/>
  <c r="G6" i="4" s="1"/>
  <c r="AB28" i="5"/>
  <c r="AB24" i="5"/>
  <c r="AB30" i="5"/>
  <c r="AB26" i="5"/>
  <c r="AB27" i="5"/>
  <c r="AB31" i="5"/>
  <c r="G125" i="5"/>
  <c r="AB20" i="5"/>
  <c r="AB29" i="5"/>
  <c r="AA33" i="5"/>
  <c r="F10" i="4" s="1"/>
  <c r="AB22" i="5"/>
  <c r="Z33" i="5"/>
  <c r="F8" i="4" s="1"/>
  <c r="X33" i="5"/>
  <c r="F6" i="4" s="1"/>
  <c r="Y33" i="5"/>
  <c r="F7" i="4" s="1"/>
  <c r="AB25" i="5"/>
  <c r="AA19" i="5"/>
  <c r="E10" i="4" s="1"/>
  <c r="AZ12" i="5"/>
  <c r="C9" i="4" s="1"/>
  <c r="Q9" i="4" s="1"/>
  <c r="Y121" i="5"/>
  <c r="O7" i="4" s="1"/>
  <c r="Y82" i="5"/>
  <c r="L7" i="4" s="1"/>
  <c r="Z15" i="5"/>
  <c r="D8" i="4" s="1"/>
  <c r="K125" i="5"/>
  <c r="J125" i="5"/>
  <c r="Z19" i="5"/>
  <c r="E8" i="4" s="1"/>
  <c r="Y19" i="5"/>
  <c r="E7" i="4" s="1"/>
  <c r="X15" i="5"/>
  <c r="D6" i="4" s="1"/>
  <c r="P125" i="5"/>
  <c r="Q125" i="5"/>
  <c r="Y15" i="5"/>
  <c r="D7" i="4" s="1"/>
  <c r="AA15" i="5"/>
  <c r="D10" i="4" s="1"/>
  <c r="O125" i="5"/>
  <c r="M125" i="5"/>
  <c r="AB9" i="5"/>
  <c r="AB10" i="5"/>
  <c r="AB11" i="5"/>
  <c r="E125" i="5"/>
  <c r="D125" i="5"/>
  <c r="AB8" i="5"/>
  <c r="N125" i="5"/>
  <c r="AB6" i="5"/>
  <c r="I125" i="5"/>
  <c r="H125" i="5"/>
  <c r="X12" i="5"/>
  <c r="C6" i="4" s="1"/>
  <c r="AA12" i="5"/>
  <c r="C10" i="4" s="1"/>
  <c r="Z12" i="5"/>
  <c r="C8" i="4" s="1"/>
  <c r="AB7" i="5"/>
  <c r="Y12" i="5"/>
  <c r="C7" i="4" s="1"/>
  <c r="X125" i="5"/>
  <c r="Q6" i="4" l="1"/>
  <c r="Q10" i="4"/>
  <c r="B15" i="4" s="1"/>
  <c r="Q8" i="4"/>
  <c r="Q7" i="4"/>
  <c r="B18" i="4" l="1"/>
</calcChain>
</file>

<file path=xl/sharedStrings.xml><?xml version="1.0" encoding="utf-8"?>
<sst xmlns="http://schemas.openxmlformats.org/spreadsheetml/2006/main" count="4894" uniqueCount="398">
  <si>
    <t>RGAA 4.1.1 – GRILLE D'ÉVALUATION</t>
  </si>
  <si>
    <t>Mode d'emploi</t>
  </si>
  <si>
    <r>
      <rPr>
        <b/>
        <sz val="12"/>
        <color rgb="FF000000"/>
        <rFont val="Liberation Sans"/>
      </rPr>
      <t>Droits de reproduction</t>
    </r>
    <r>
      <rPr>
        <b/>
        <sz val="12"/>
        <color rgb="FF000000"/>
        <rFont val="Liberation Sans"/>
      </rPr>
      <t xml:space="preserve">
</t>
    </r>
    <r>
      <rPr>
        <sz val="12"/>
        <color rgb="FF000000"/>
        <rFont val="Liberation Sans1"/>
      </rPr>
      <t xml:space="preserve">
</t>
    </r>
    <r>
      <rPr>
        <i/>
        <sz val="10"/>
        <color rgb="FF000000"/>
        <rFont val="Liberation Sans"/>
      </rPr>
      <t xml:space="preserve">Ce document est placé sous </t>
    </r>
    <r>
      <rPr>
        <sz val="12"/>
        <color rgb="FF000000"/>
        <rFont val="Liberation Sans1"/>
      </rPr>
      <t xml:space="preserve">licence ouverte 2.0 ou ultérieure :
</t>
    </r>
    <r>
      <rPr>
        <sz val="12"/>
        <color rgb="FF000000"/>
        <rFont val="Liberation Sans1"/>
      </rPr>
      <t>https://www.etalab.gouv.fr/licence-ouverte-open-licence</t>
    </r>
    <r>
      <rPr>
        <i/>
        <sz val="10"/>
        <color rgb="FF000000"/>
        <rFont val="Liberation Sans"/>
      </rPr>
      <t>.</t>
    </r>
    <r>
      <rPr>
        <i/>
        <sz val="10"/>
        <color rgb="FF000000"/>
        <rFont val="Liberation Sans"/>
      </rPr>
      <t xml:space="preserve">
</t>
    </r>
    <r>
      <rPr>
        <sz val="12"/>
        <color rgb="FF000000"/>
        <rFont val="Liberation Sans1"/>
      </rPr>
      <t xml:space="preserve">
Vous êtes libres de :
- Reproduire, copier, publier et transmettre ces informations
- Diffuser et redistribuer ces informations
- Adapter, modifier, extraire et transformer ces informations, notamment pour créer des informations dérivées
- Exploiter ces informations à titre commercial, par exemple en la combinant avec d'autres informations, ou en l'incluant dans votre propre produit ou application.
Ces libertés s'appliquent sous réserve de mentionner la paternité de l'information d'origine : sa source et la date de sa dernière mise à jour. Le « réutilisateur » peut notamment s'acquitter de cette condition en indiquant un ou des liens hypertextes (URL) renvoyant vers le présent site et assurant une mention effective de sa paternité.
Cette mention de paternité ne doit ni conférer un caractère officiel à la réutilisation de ces informations, ni suggérer une quelconque reconnaissance ou caution par le producteur de l'information, ou par toute autre entité publique, du « réutilisateur » ou de sa réutilisation.</t>
    </r>
  </si>
  <si>
    <r>
      <rPr>
        <b/>
        <sz val="12"/>
        <color rgb="FF000000"/>
        <rFont val="Liberation Sans"/>
      </rPr>
      <t>Le modèle de grille reprend l'ensemble des critères du RGAA 4.1.1</t>
    </r>
    <r>
      <rPr>
        <b/>
        <sz val="12"/>
        <color rgb="FF000000"/>
        <rFont val="Liberation Sans"/>
      </rPr>
      <t xml:space="preserve">
</t>
    </r>
    <r>
      <rPr>
        <sz val="8"/>
        <color rgb="FF000000"/>
        <rFont val="Liberation Sans1"/>
      </rPr>
      <t xml:space="preserve">
</t>
    </r>
    <r>
      <rPr>
        <b/>
        <sz val="12"/>
        <color rgb="FF000000"/>
        <rFont val="Liberation Sans"/>
      </rPr>
      <t>Le modèle de grille d’audit est un outil de travail préalable à la rédaction du rapport d'audit. Il est destiné aux concepteurs, développeurs et intégrateurs du site. Le responsable de l’audit doit donc être précis dans le constat des erreurs, dans les  explications et dans les propositions de réparation. La grille d’audit vient en annexe du rapport d'audit RGAA.</t>
    </r>
    <r>
      <rPr>
        <b/>
        <sz val="12"/>
        <color rgb="FF000000"/>
        <rFont val="Liberation Sans"/>
      </rPr>
      <t xml:space="preserve">
</t>
    </r>
    <r>
      <rPr>
        <sz val="8"/>
        <color rgb="FF000000"/>
        <rFont val="Liberation Sans1"/>
      </rPr>
      <t xml:space="preserve">
Le modèle de grille a été établi pour un échantillon de 20 pages. Il ne s'adapte pas automatiquement au volume de pages de votre échantillon :
- Si votre échantillon comprend moins de 20 pages, vous devez soit supprimer les feuilles du classeur qui sont inutilisées, soit passer l'ensemble des critères des feuilles inutiles à l'état NA (Non Applicable) afin de permettre l'exécution du calcul des taux dans le classeur Synthèse. 
- Si votre échantillon comprend plus de 20 pages, l'ajout de feuilles est nécessaire, ainsi que l'extension de la base de calcul (ajout de colonnes et modification des formules de calcul) pour accueillir les données recueillies dans ces nouvelles feuilles du classeur.
</t>
    </r>
    <r>
      <rPr>
        <b/>
        <u/>
        <sz val="12"/>
        <color rgb="FFC81A71"/>
        <rFont val="Liberation Sans"/>
      </rPr>
      <t>Étape 1</t>
    </r>
    <r>
      <rPr>
        <b/>
        <u/>
        <sz val="12"/>
        <color rgb="FFC81A71"/>
        <rFont val="Liberation Sans"/>
      </rPr>
      <t xml:space="preserve">
</t>
    </r>
    <r>
      <rPr>
        <sz val="8"/>
        <color rgb="FF000000"/>
        <rFont val="Liberation Sans1"/>
      </rPr>
      <t xml:space="preserve">
Remplissez la page Échantillon avec les titres et URL des pages concernées par l'audit. Ces informations seront automatiquement reprises par la suite dans chaque feuille d'audit individuel (P01 – P20) pour servir de titre à la grille.
Pour rappel, les pages obligatoires dans un échantillon d'audit sont :
- Page d'accueil
- Page contact
- Page mentions légales
- Page « accessibilité » (page comprenant la déclaration d’accessibilité)
- Page aide
- Page plan du site
- Page d’authentification
S'ajoutent à ces pages impératives, un certain nombre de pages lorsqu’elles existent :
- Au moins une page pertinente pour chaque type de service fourni et toute autre utilisation principale prévue (ex. : rubriques de 1er niveau dans l’arborescence…), y compris la fonctionnalité de recherche ;
- Au moins un document téléchargeable pertinent, le cas échéant, pour chaque type de service fourni et pour toute autre utilisation principalement prévue ;
- L’ensemble des pages constituant un processus (par exemple, un formulaire de saisie ou une transaction sur plusieurs pages) ;
- Des exemples de pages ayant un aspect sensiblement distinct ou présentant un type de contenu différent (ex. : page contenant des tableaux de données, des éléments multimédia, des illustrations, des formulaires, etc.).
La sélection des pages auditées ainsi que leur nombre doivent être représentatifs du service de communication au public en ligne. Le nombre de visiteurs par page peut notamment être pris en compte lors de la constitution de l’échantillon.
Enfin, s’ajoutent des pages sélectionnées au hasard représentant au moins 10 % des pages de l’échantillon décrit supra.</t>
    </r>
  </si>
  <si>
    <t>Nombre de pages :</t>
  </si>
  <si>
    <r>
      <rPr>
        <b/>
        <u/>
        <sz val="8"/>
        <color rgb="FFC81A71"/>
        <rFont val="Liberation Sans"/>
      </rPr>
      <t>Étape 2</t>
    </r>
    <r>
      <rPr>
        <b/>
        <u/>
        <sz val="8"/>
        <color rgb="FFC81A71"/>
        <rFont val="Liberation Sans"/>
      </rPr>
      <t xml:space="preserve">
</t>
    </r>
    <r>
      <rPr>
        <sz val="8"/>
        <color rgb="FF000000"/>
        <rFont val="Liberation Sans1"/>
      </rPr>
      <t xml:space="preserve">
</t>
    </r>
    <r>
      <rPr>
        <b/>
        <sz val="8"/>
        <color rgb="FF000000"/>
        <rFont val="Liberation Sans"/>
      </rPr>
      <t>Réalisez l'audit sur l'échantillon.</t>
    </r>
    <r>
      <rPr>
        <b/>
        <sz val="8"/>
        <color rgb="FF000000"/>
        <rFont val="Liberation Sans"/>
      </rPr>
      <t xml:space="preserve">
</t>
    </r>
    <r>
      <rPr>
        <sz val="8"/>
        <color rgb="FF000000"/>
        <rFont val="Liberation Sans1"/>
      </rPr>
      <t xml:space="preserve">
</t>
    </r>
    <r>
      <rPr>
        <b/>
        <sz val="8"/>
        <color rgb="FF000000"/>
        <rFont val="Liberation Sans"/>
      </rPr>
      <t>Un critère peut prendre 4 statuts différents :</t>
    </r>
    <r>
      <rPr>
        <b/>
        <sz val="8"/>
        <color rgb="FF000000"/>
        <rFont val="Liberation Sans"/>
      </rPr>
      <t xml:space="preserve">
</t>
    </r>
    <r>
      <rPr>
        <sz val="8"/>
        <color rgb="FF000000"/>
        <rFont val="Liberation Sans1"/>
      </rPr>
      <t xml:space="preserve">- </t>
    </r>
    <r>
      <rPr>
        <b/>
        <sz val="8"/>
        <color rgb="FF000000"/>
        <rFont val="Liberation Sans"/>
      </rPr>
      <t>C : CONFORME</t>
    </r>
    <r>
      <rPr>
        <sz val="8"/>
        <color rgb="FF000000"/>
        <rFont val="Liberation Sans1"/>
      </rPr>
      <t xml:space="preserve">. Le critère est conforme pour l'ensemble des éléments de la page
- </t>
    </r>
    <r>
      <rPr>
        <b/>
        <sz val="8"/>
        <color rgb="FF000000"/>
        <rFont val="Liberation Sans"/>
      </rPr>
      <t>NC : NON CONFORME</t>
    </r>
    <r>
      <rPr>
        <sz val="8"/>
        <color rgb="FF000000"/>
        <rFont val="Liberation Sans1"/>
      </rPr>
      <t xml:space="preserve">. Au moins un des éléments de la page concernés par le critère n'est pas conforme
- </t>
    </r>
    <r>
      <rPr>
        <b/>
        <sz val="8"/>
        <color rgb="FF000000"/>
        <rFont val="Liberation Sans"/>
      </rPr>
      <t>NA : NON APPLICABLE</t>
    </r>
    <r>
      <rPr>
        <sz val="8"/>
        <color rgb="FF000000"/>
        <rFont val="Liberation Sans1"/>
      </rPr>
      <t xml:space="preserve">. Ou bien aucun élément dans la page ne concerne le critère, ou bien le seul contenu qui concerne le critère est exempté, ou bien le seul contenu qui concerne le critère est soumis à dérogation et il propose une alternative numérique accessible.
- </t>
    </r>
    <r>
      <rPr>
        <b/>
        <sz val="8"/>
        <color rgb="FF000000"/>
        <rFont val="Liberation Sans"/>
      </rPr>
      <t>NT : NON TESTÉ</t>
    </r>
    <r>
      <rPr>
        <sz val="8"/>
        <color rgb="FF000000"/>
        <rFont val="Liberation Sans1"/>
      </rPr>
      <t xml:space="preserve">. Le critère n'est pas testé. Ce statut sert à mesurer l'évolution de l'audit.
Dans la case </t>
    </r>
    <r>
      <rPr>
        <i/>
        <sz val="8"/>
        <color rgb="FF000000"/>
        <rFont val="Liberation Sans"/>
      </rPr>
      <t>Statut</t>
    </r>
    <r>
      <rPr>
        <sz val="8"/>
        <color rgb="FF000000"/>
        <rFont val="Liberation Sans1"/>
      </rPr>
      <t xml:space="preserve"> des grilles d'audit, renseignez une de ces 4 abréviations selon votre évaluation. Vous verrez les cases se colorer en fonction du statut. Dans la feuille « Synthèse », vous retrouverez un total par thématique et niveau de vos saisies dans les grilles d'audit.
Vous avez également à disposition une case « Modifications à apporter » qui vous permet de faire vos recommandations concernant l'erreur rencontrée.
La colonne </t>
    </r>
    <r>
      <rPr>
        <b/>
        <sz val="8"/>
        <color rgb="FF000000"/>
        <rFont val="Liberation Sans"/>
      </rPr>
      <t>Dérogation</t>
    </r>
    <r>
      <rPr>
        <sz val="8"/>
        <color rgb="FF000000"/>
        <rFont val="Liberation Sans1"/>
      </rPr>
      <t xml:space="preserve">, vous permet de mentionner les dérogations présentes sur la page et par critère. Par défaut la valeur est </t>
    </r>
    <r>
      <rPr>
        <b/>
        <sz val="8"/>
        <color rgb="FF000000"/>
        <rFont val="Liberation Sans"/>
      </rPr>
      <t>N</t>
    </r>
    <r>
      <rPr>
        <sz val="8"/>
        <color rgb="FF000000"/>
        <rFont val="Liberation Sans1"/>
      </rPr>
      <t xml:space="preserve"> et signifie l’absence de dérogation. Si une dérogation est présente pour un critère, inscrivez </t>
    </r>
    <r>
      <rPr>
        <b/>
        <sz val="8"/>
        <color rgb="FF000000"/>
        <rFont val="Liberation Sans"/>
      </rPr>
      <t>D</t>
    </r>
    <r>
      <rPr>
        <sz val="8"/>
        <color rgb="FF000000"/>
        <rFont val="Liberation Sans1"/>
      </rPr>
      <t xml:space="preserve"> dans la case (elle se colore). De même à droite vous avez une case « Commentaires en cas de dérogation » dans laquelle vous expliquez quel élément vous dérogez et quelles sont les justifications. Attention : un critère ne peut jamais être dérogé, seul un contenu peut l'être. Si vous avez une dérogation, il est important d'en garder la trace. Le contenu dérogé n'est donc plus soumis directement à l'évaluation, mais le critère reste évaluable pour les autres contenus de la page.</t>
    </r>
  </si>
  <si>
    <t>Échantillon évalué</t>
  </si>
  <si>
    <t>Date : jj/mm/aaaa</t>
  </si>
  <si>
    <t>Auditeur : Nom Prénom</t>
  </si>
  <si>
    <t>Contexte : Visite initiale</t>
  </si>
  <si>
    <t>Site :</t>
  </si>
  <si>
    <t>lesite</t>
  </si>
  <si>
    <t>N° page</t>
  </si>
  <si>
    <t>Titre de la page</t>
  </si>
  <si>
    <t>URL</t>
  </si>
  <si>
    <t>P01</t>
  </si>
  <si>
    <t>Accueil</t>
  </si>
  <si>
    <t>P02</t>
  </si>
  <si>
    <t>P03</t>
  </si>
  <si>
    <t>Contact</t>
  </si>
  <si>
    <t>P04</t>
  </si>
  <si>
    <t>P05</t>
  </si>
  <si>
    <t>Mentions légales</t>
  </si>
  <si>
    <t>P06</t>
  </si>
  <si>
    <t>Aide</t>
  </si>
  <si>
    <t>P07</t>
  </si>
  <si>
    <t>Plan du site</t>
  </si>
  <si>
    <t>P08</t>
  </si>
  <si>
    <t>Recherche</t>
  </si>
  <si>
    <t>P09</t>
  </si>
  <si>
    <t>P10</t>
  </si>
  <si>
    <t>P11</t>
  </si>
  <si>
    <t>P12</t>
  </si>
  <si>
    <t>P13</t>
  </si>
  <si>
    <t>P14</t>
  </si>
  <si>
    <t>P15</t>
  </si>
  <si>
    <t>P16</t>
  </si>
  <si>
    <t>P17</t>
  </si>
  <si>
    <t>P18</t>
  </si>
  <si>
    <t>P19</t>
  </si>
  <si>
    <t>P20</t>
  </si>
  <si>
    <t>Thématique</t>
  </si>
  <si>
    <t>Critère</t>
  </si>
  <si>
    <t>Recommandation</t>
  </si>
  <si>
    <t>IMAGES</t>
  </si>
  <si>
    <t>1.1</t>
  </si>
  <si>
    <t>Chaque image porteuse d’information a-t-elle une alternative textuelle ?</t>
  </si>
  <si>
    <t>1.2</t>
  </si>
  <si>
    <t>Chaque image de décoration est-elle correctement ignorée par les technologies d’assistance ?</t>
  </si>
  <si>
    <t>1.3</t>
  </si>
  <si>
    <t>Pour chaque image porteuse d'information ayant une alternative textuelle, cette alternative est-elle pertinente (hors cas particuliers) ?</t>
  </si>
  <si>
    <t>1.4</t>
  </si>
  <si>
    <t>Pour chaque image utilisée comme CAPTCHA ou comme image-test, ayant une alternative textuelle, cette alternative permet-elle d’identifier la nature et la fonction de l’image ?</t>
  </si>
  <si>
    <t>1.5</t>
  </si>
  <si>
    <t>Pour chaque image utilisée comme CAPTCHA, une solution d’accès alternatif au contenu ou à la fonction du CAPTCHA est-elle présente ?</t>
  </si>
  <si>
    <t>1.6</t>
  </si>
  <si>
    <t>Chaque image porteuse d’information a-t-elle, si nécessaire, une description détaillée ?</t>
  </si>
  <si>
    <t>1.7</t>
  </si>
  <si>
    <t>Pour chaque image porteuse d’information ayant une description détaillée, cette description est-elle pertinente ?</t>
  </si>
  <si>
    <t>1.8</t>
  </si>
  <si>
    <t>Chaque image texte porteuse d’information, en l’absence d’un mécanisme de remplacement, doit si possible être remplacée par du texte stylé. Cette règle est-elle respectée (hors cas particuliers) ?</t>
  </si>
  <si>
    <t>1.9</t>
  </si>
  <si>
    <t>Chaque légende d’image est-elle, si nécessaire, correctement reliée à l’image correspondante ?</t>
  </si>
  <si>
    <t>CADRES</t>
  </si>
  <si>
    <t>2.1</t>
  </si>
  <si>
    <t>Chaque cadre a-t-il un titre de cadre ?</t>
  </si>
  <si>
    <t>2.2</t>
  </si>
  <si>
    <t>Pour chaque cadre ayant un titre de cadre, ce titre de cadre est-il pertinent ?</t>
  </si>
  <si>
    <t>COULEURS</t>
  </si>
  <si>
    <t>3.1</t>
  </si>
  <si>
    <t>Dans chaque page web, l’information ne doit pas être donnée uniquement par la couleur. Cette règle est-elle respectée ?</t>
  </si>
  <si>
    <t>3.2</t>
  </si>
  <si>
    <t>Dans chaque page web, le contraste entre la couleur du texte et la couleur de son arrière-plan est-il suffisamment élevé (hors cas particuliers) ?</t>
  </si>
  <si>
    <t>3.3</t>
  </si>
  <si>
    <t>Dans chaque page web, les couleurs utilisées dans les composants d’interface ou les éléments graphiques porteurs d’informations sont-elles suffisamment contrastées (hors cas particuliers) ?</t>
  </si>
  <si>
    <t>MULTIMÉDIA</t>
  </si>
  <si>
    <t>4.1</t>
  </si>
  <si>
    <t>Chaque média temporel pré-enregistré a-t-il, si nécessaire, une transcription textuelle ou une audiodescription (hors cas particuliers) ?</t>
  </si>
  <si>
    <t>4.2</t>
  </si>
  <si>
    <t>Pour chaque média temporel pré-enregistré ayant une transcription textuelle ou une audiodescription synchronisée, celles-ci sont-elles pertinentes (hors cas particuliers) ?</t>
  </si>
  <si>
    <t>4.3</t>
  </si>
  <si>
    <t>Chaque média temporel synchronisé pré-enregistré a-t-il, si nécessaire, des sous-titres synchronisés (hors cas particuliers) ?</t>
  </si>
  <si>
    <t>4.4</t>
  </si>
  <si>
    <t>Pour chaque média temporel synchronisé pré-enregistré ayant des sous-titres synchronisés, ces sous-titres sont-ils pertinents ?</t>
  </si>
  <si>
    <t>4.5</t>
  </si>
  <si>
    <t>Chaque média temporel pré-enregistré a-t-il, si nécessaire, une audiodescription synchronisée (hors cas particuliers) ?</t>
  </si>
  <si>
    <t>4.6</t>
  </si>
  <si>
    <t>Pour chaque média temporel pré-enregistré ayant une audiodescription synchronisée, celle-ci est-elle pertinente ?</t>
  </si>
  <si>
    <t>4.7</t>
  </si>
  <si>
    <t>Chaque média temporel est-il clairement identifiable (hors cas particuliers) ?</t>
  </si>
  <si>
    <t>4.8</t>
  </si>
  <si>
    <t>Chaque média non temporel a-t-il, si nécessaire, une alternative (hors cas particuliers) ?</t>
  </si>
  <si>
    <t>4.9</t>
  </si>
  <si>
    <t>Pour chaque média non temporel ayant une alternative, cette alternative est-elle pertinente ?</t>
  </si>
  <si>
    <t>4.10</t>
  </si>
  <si>
    <t>Chaque son déclenché automatiquement est-il contrôlable par l’utilisateur ?</t>
  </si>
  <si>
    <t>4.11</t>
  </si>
  <si>
    <t>La consultation de chaque média temporel est-elle, si nécessaire, contrôlable par le clavier et tout dispositif de pointage ?</t>
  </si>
  <si>
    <t>4.12</t>
  </si>
  <si>
    <t>La consultation de chaque média non temporel est-elle contrôlable par le clavier et tout dispositif de pointage ?</t>
  </si>
  <si>
    <t>4.13</t>
  </si>
  <si>
    <t>Chaque média temporel et non temporel est-il compatible avec les technologies d’assistance (hors cas particuliers) ?</t>
  </si>
  <si>
    <t>TABLEAUX</t>
  </si>
  <si>
    <t>5.1</t>
  </si>
  <si>
    <t>Chaque tableau de données complexe a-t-il un résumé ?</t>
  </si>
  <si>
    <t>5.2</t>
  </si>
  <si>
    <t>Pour chaque tableau de données complexe ayant un résumé, celui-ci est-il pertinent ?</t>
  </si>
  <si>
    <t>5.3</t>
  </si>
  <si>
    <t>Pour chaque tableau de mise en forme, le contenu linéarisé reste-t-il compréhensible ?</t>
  </si>
  <si>
    <t>5.4</t>
  </si>
  <si>
    <t>Pour chaque tableau de données ayant un titre, le titre est-il correctement associé au tableau de données ?</t>
  </si>
  <si>
    <t>5.5</t>
  </si>
  <si>
    <t>Pour chaque tableau de données ayant un titre, celui-ci est-il pertinent ?</t>
  </si>
  <si>
    <t>5.6</t>
  </si>
  <si>
    <t>Pour chaque tableau de données, chaque en-tête de colonnes et chaque en-tête de lignes sont-ils correctement déclarés ?</t>
  </si>
  <si>
    <t>5.7</t>
  </si>
  <si>
    <t>Pour chaque tableau de données, la technique appropriée permettant d’associer chaque cellule avec ses en-têtes est-elle utilisée (hors cas particuliers) ?</t>
  </si>
  <si>
    <t>5.8</t>
  </si>
  <si>
    <t>Chaque tableau de mise en forme ne doit pas utiliser d’éléments propres aux tableaux de données. Cette règle est-elle respectée ?</t>
  </si>
  <si>
    <t>LIENS</t>
  </si>
  <si>
    <t>6.1</t>
  </si>
  <si>
    <t>Chaque lien est-il explicite (hors cas particuliers) ?</t>
  </si>
  <si>
    <t>6.2</t>
  </si>
  <si>
    <t>Dans chaque page web, chaque lien a-t-il un intitulé ?</t>
  </si>
  <si>
    <t>SCRIPTS</t>
  </si>
  <si>
    <t>7.1</t>
  </si>
  <si>
    <t>Chaque script est-il, si nécessaire, compatible avec les technologies d’assistance ?</t>
  </si>
  <si>
    <t>7.2</t>
  </si>
  <si>
    <t>Pour chaque script ayant une alternative, cette alternative est-elle pertinente ?</t>
  </si>
  <si>
    <t>7.3</t>
  </si>
  <si>
    <t>Chaque script est-il contrôlable par le clavier et par tout dispositif de pointage (hors cas particuliers) ?</t>
  </si>
  <si>
    <t>7.4</t>
  </si>
  <si>
    <t>Pour chaque script qui initie un changement de contexte, l’utilisateur est-il averti ou en a-t-il le contrôle ?</t>
  </si>
  <si>
    <t>7.5</t>
  </si>
  <si>
    <t>Dans chaque page web, les messages de statut sont-ils correctement restitués par les technologies d’assistance ?</t>
  </si>
  <si>
    <t>ÉLÉMENTS OBLIGATOIRES</t>
  </si>
  <si>
    <t>8.1</t>
  </si>
  <si>
    <t>Chaque page web est-elle définie par un type de document ?</t>
  </si>
  <si>
    <t>8.2</t>
  </si>
  <si>
    <t>Pour chaque page web, le code source généré est-il valide selon le type de document spécifié (hors cas particuliers) ?</t>
  </si>
  <si>
    <t>8.3</t>
  </si>
  <si>
    <t>Dans chaque page web, la langue par défaut est-elle présente ?</t>
  </si>
  <si>
    <t>8.4</t>
  </si>
  <si>
    <t>Pour chaque page web ayant une langue par défaut, le code de langue est-il pertinent ?</t>
  </si>
  <si>
    <t>8.5</t>
  </si>
  <si>
    <t>Chaque page web a-t-elle un titre de page ?</t>
  </si>
  <si>
    <t>8.6</t>
  </si>
  <si>
    <t>Pour chaque page web ayant un titre de page, ce titre est-il pertinent ?</t>
  </si>
  <si>
    <t>8.7</t>
  </si>
  <si>
    <t>Dans chaque page web, chaque changement de langue est-il indiqué dans le code source (hors cas particuliers) ?</t>
  </si>
  <si>
    <t>8.8</t>
  </si>
  <si>
    <t>Dans chaque page web, le code de langue de chaque changement de langue est-il valide et pertinent ?</t>
  </si>
  <si>
    <t>8.9</t>
  </si>
  <si>
    <t>Dans chaque page web, les balises ne doivent pas être utilisées uniquement à des fins de présentation. Cette règle est-elle respectée ?</t>
  </si>
  <si>
    <t>8.10</t>
  </si>
  <si>
    <t>Dans chaque page web, les changements du sens de lecture sont-ils signalés ?</t>
  </si>
  <si>
    <t>STRUCTURATION</t>
  </si>
  <si>
    <t>9.1</t>
  </si>
  <si>
    <t>Dans chaque page web, l’information est-elle structurée par l’utilisation appropriée de titres ?</t>
  </si>
  <si>
    <t>9.2</t>
  </si>
  <si>
    <t>Dans chaque page web, la structure du document est-elle cohérente (hors cas particuliers) ?</t>
  </si>
  <si>
    <t>9.3</t>
  </si>
  <si>
    <t>Dans chaque page web, chaque liste est-elle correctement structurée ?</t>
  </si>
  <si>
    <t>9.4</t>
  </si>
  <si>
    <t>Dans chaque page web, chaque citation est-elle correctement indiquée ?</t>
  </si>
  <si>
    <t>PRÉSENTATION</t>
  </si>
  <si>
    <t>10.1</t>
  </si>
  <si>
    <t>Dans le site web, des feuilles de styles sont-elles utilisées pour contrôler la présentation de l’information ?</t>
  </si>
  <si>
    <t>10.2</t>
  </si>
  <si>
    <t>Dans chaque page web, le contenu visible porteur d’information reste-t-il présent lorsque les feuilles de styles sont désactivées ?</t>
  </si>
  <si>
    <t>10.3</t>
  </si>
  <si>
    <t>Dans chaque page web, l’information reste-t-elle compréhensible lorsque les feuilles de styles sont désactivées ?</t>
  </si>
  <si>
    <t>10.4</t>
  </si>
  <si>
    <t>Dans chaque page web, le texte reste-t-il lisible lorsque la taille des caractères est augmentée jusqu’à 200%, au moins (hors cas particuliers) ?</t>
  </si>
  <si>
    <t>10.5</t>
  </si>
  <si>
    <t>Dans chaque page web, les déclarations CSS de couleurs de fond d’élément et de police sont-elles correctement utilisées ?</t>
  </si>
  <si>
    <t>10.6</t>
  </si>
  <si>
    <t>Dans chaque page web, chaque lien dont la nature n’est pas évidente est-il visible par rapport au texte environnant ?</t>
  </si>
  <si>
    <t>10.7</t>
  </si>
  <si>
    <t>Dans chaque page web, pour chaque élément recevant le focus, la prise de focus est-elle visible ?</t>
  </si>
  <si>
    <t>10.8</t>
  </si>
  <si>
    <t>Pour chaque page web, les contenus cachés ont-ils vocation à être ignorés par les technologies d’assistance ?</t>
  </si>
  <si>
    <t>10.9</t>
  </si>
  <si>
    <t>Dans chaque page web, l’information ne doit pas être donnée uniquement par la forme, taille ou position. Cette règle est-elle respectée ?</t>
  </si>
  <si>
    <t>10.10</t>
  </si>
  <si>
    <t>Dans chaque page web, l’information ne doit pas être donnée par la forme, taille ou position uniquement. Cette règle est-elle implémentée de façon pertinente ?</t>
  </si>
  <si>
    <t>10.11</t>
  </si>
  <si>
    <t>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t>
  </si>
  <si>
    <t>10.12</t>
  </si>
  <si>
    <t>Dans chaque page web, les propriétés d’espacement du texte peuvent-elles être redéfinies par l’utilisateur sans perte de contenu ou de fonctionnalité (hors cas particuliers) ?</t>
  </si>
  <si>
    <t>10.13</t>
  </si>
  <si>
    <t>Dans chaque page web, les contenus additionnels apparaissant à la prise de focus ou au survol d’un composant d’interface sont-ils contrôlables par l’utilisateur (hors cas particuliers) ?</t>
  </si>
  <si>
    <t>10.14</t>
  </si>
  <si>
    <t>Dans chaque page web, les contenus additionnels apparaissant via les styles CSS uniquement peuvent-ils être rendus visibles au clavier et par tout dispositif de pointage ?</t>
  </si>
  <si>
    <t>FORMULAIRES</t>
  </si>
  <si>
    <t>11.1</t>
  </si>
  <si>
    <t>Chaque champ de formulaire a-t-il une étiquette ?</t>
  </si>
  <si>
    <t>11.2</t>
  </si>
  <si>
    <t>Chaque étiquette associée à un champ de formulaire est-elle pertinente (hors cas particuliers) ?</t>
  </si>
  <si>
    <t>11.3</t>
  </si>
  <si>
    <t>Dans chaque formulaire, chaque étiquette associée à un champ de formulaire ayant la même fonction et répété plusieurs fois dans une même page ou dans un ensemble de pages est-elle cohérente ?</t>
  </si>
  <si>
    <t>11.4</t>
  </si>
  <si>
    <t>Dans chaque formulaire, chaque étiquette de champ et son champ associé sont-ils accolés (hors cas particuliers) ?</t>
  </si>
  <si>
    <t>11.5</t>
  </si>
  <si>
    <t>Dans chaque formulaire, les champs de même nature sont-ils regroupés, si nécessaire ?</t>
  </si>
  <si>
    <t>11.6</t>
  </si>
  <si>
    <t>Dans chaque formulaire, chaque regroupement de champs de même nature a-t-il une légende ?</t>
  </si>
  <si>
    <t>11.7</t>
  </si>
  <si>
    <t>Dans chaque formulaire, chaque légende associée à un regroupement de champs de même nature est-elle pertinente ?</t>
  </si>
  <si>
    <t>11.8</t>
  </si>
  <si>
    <t>Dans chaque formulaire, les items de même nature d’une liste de choix sont-ils regroupées de manière pertinente ?</t>
  </si>
  <si>
    <t>11.9</t>
  </si>
  <si>
    <t>Dans chaque formulaire, l’intitulé de chaque bouton est-il pertinent (hors cas particuliers) ?</t>
  </si>
  <si>
    <t>11.10</t>
  </si>
  <si>
    <t>Dans chaque formulaire, le contrôle de saisie est-il utilisé de manière pertinente (hors cas particuliers) ?</t>
  </si>
  <si>
    <t>11.11</t>
  </si>
  <si>
    <t>Dans chaque formulaire, le contrôle de saisie est-il accompagné, si nécessaire, de suggestions facilitant la correction des erreurs de saisie ?</t>
  </si>
  <si>
    <t>11.12</t>
  </si>
  <si>
    <t>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t>
  </si>
  <si>
    <t>11.13</t>
  </si>
  <si>
    <t>La finalité d’un champ de saisie peut-elle être déduite pour faciliter le remplissage automatique des champs avec les données de l’utilisateur ?</t>
  </si>
  <si>
    <t>NAVIGATION</t>
  </si>
  <si>
    <t>12.1</t>
  </si>
  <si>
    <t>Chaque ensemble de pages dispose-t-il de deux systèmes de navigation différents, au moins (hors cas particuliers) ?</t>
  </si>
  <si>
    <t>12.2</t>
  </si>
  <si>
    <t>Dans chaque ensemble de pages, le menu et les barres de navigation sont-ils toujours à la même place (hors cas particuliers) ?</t>
  </si>
  <si>
    <t>12.3</t>
  </si>
  <si>
    <t>La page « plan du site » est-elle pertinente ?</t>
  </si>
  <si>
    <t>12.4</t>
  </si>
  <si>
    <t>Dans chaque ensemble de pages, la page « plan du site » est-elle atteignable de manière identique ?</t>
  </si>
  <si>
    <t>12.5</t>
  </si>
  <si>
    <t>Dans chaque ensemble de pages, le moteur de recherche est-il atteignable de manière identique ?</t>
  </si>
  <si>
    <t>12.6</t>
  </si>
  <si>
    <t>Les zones de regroupement de contenus présentes dans plusieurs pages web (zones d’en-tête, de navigation principale, de contenu principal, de pied de page et de moteur de recherche) peuvent-elles être atteintes ou évitées ?</t>
  </si>
  <si>
    <t>12.7</t>
  </si>
  <si>
    <t>Dans chaque page web, un lien d’évitement ou d’accès rapide à la zone de contenu principal est-il présent (hors cas particuliers) ?</t>
  </si>
  <si>
    <t>12.8</t>
  </si>
  <si>
    <t>Dans chaque page web, l’ordre de tabulation est-il cohérent ?</t>
  </si>
  <si>
    <t>12.9</t>
  </si>
  <si>
    <t>Dans chaque page web, la navigation ne doit pas contenir de piège au clavier. Cette règle est-elle respectée ?</t>
  </si>
  <si>
    <t>12.10</t>
  </si>
  <si>
    <t>Dans chaque page web, les raccourcis clavier n’utilisant qu’une seule touche (lettre minuscule ou majuscule, ponctuation, chiffre ou symbole) sont-ils contrôlables par l’utilisateur ?</t>
  </si>
  <si>
    <t>12.11</t>
  </si>
  <si>
    <t>Dans chaque page web, les contenus additionnels apparaissant au survol, à la prise de focus ou à l’activation d’un composant d’interface sont-ils si nécessaire atteignables au clavier ?</t>
  </si>
  <si>
    <t>CONSULTATION</t>
  </si>
  <si>
    <t>13.1</t>
  </si>
  <si>
    <t>Pour chaque page web, l’utilisateur a-t-il le contrôle de chaque limite de temps modifiant le contenu (hors cas particuliers) ?</t>
  </si>
  <si>
    <t>13.2</t>
  </si>
  <si>
    <t>Dans chaque page web, l’ouverture d’une nouvelle fenêtre ne doit pas être déclenchée sans action de l’utilisateur. Cette règle est-elle respectée ?</t>
  </si>
  <si>
    <t>13.3</t>
  </si>
  <si>
    <t>Dans chaque page web, chaque document bureautique en téléchargement possède-t-il, si nécessaire, une version accessible (hors cas particuliers) ?</t>
  </si>
  <si>
    <t>13.4</t>
  </si>
  <si>
    <t>Pour chaque document bureautique ayant une version accessible, cette version offre-t-elle la même information ?</t>
  </si>
  <si>
    <t>13.5</t>
  </si>
  <si>
    <t>Dans chaque page web, chaque contenu cryptique (art ASCII, émoticon, syntaxe cryptique) a-t-il une alternative ?</t>
  </si>
  <si>
    <t>13.6</t>
  </si>
  <si>
    <t>Dans chaque page web, pour chaque contenu cryptique (art ASCII, émoticon, syntaxe cryptique) ayant une alternative, cette alternative est-elle pertinente ?</t>
  </si>
  <si>
    <t>13.7</t>
  </si>
  <si>
    <t>Dans chaque page web, les changements brusques de luminosité ou les effets de flash sont-ils correctement utilisés ?</t>
  </si>
  <si>
    <t>13.8</t>
  </si>
  <si>
    <t>Dans chaque page web, chaque contenu en mouvement ou clignotant est-il contrôlable par l’utilisateur ?</t>
  </si>
  <si>
    <t>13.9</t>
  </si>
  <si>
    <t>Dans chaque page web, le contenu proposé est-il consultable quelle que soit l’orientation de l’écran (portait ou paysage) (hors cas particuliers) ?</t>
  </si>
  <si>
    <t>13.10</t>
  </si>
  <si>
    <t>Dans chaque page web, les fonctionnalités utilisables ou disponibles au moyen d’un geste complexe peuvent-elles être également disponibles au moyen d’un geste simple (hors cas particuliers) ?</t>
  </si>
  <si>
    <t>13.11</t>
  </si>
  <si>
    <t>Dans chaque page web, les actions déclenchées au moyen d’un dispositif de pointage sur un point unique de l’écran peuvent-elles faire l’objet d’une annulation (hors cas particuliers) ?</t>
  </si>
  <si>
    <t>13.12</t>
  </si>
  <si>
    <t>Dans chaque page web, les fonctionnalités qui impliquent un mouvement de l’appareil ou vers l’appareil peuvent-elles être satisfaites de manière alternative (hors cas particuliers) ?</t>
  </si>
  <si>
    <t>Synthèse par thématiques et par statuts</t>
  </si>
  <si>
    <t>Statut</t>
  </si>
  <si>
    <t>C</t>
  </si>
  <si>
    <t>NC</t>
  </si>
  <si>
    <t>NA</t>
  </si>
  <si>
    <t>D</t>
  </si>
  <si>
    <t>NT</t>
  </si>
  <si>
    <t>Pourcentage de critères respectés (somme des critères conformes divisée par le nombre de critères applicables) :</t>
  </si>
  <si>
    <t>Taux moyen de conformité du service en ligne (moyenne des taux de conformité de chaque page) :</t>
  </si>
  <si>
    <t>TOTAL D</t>
  </si>
  <si>
    <t>N</t>
  </si>
  <si>
    <t>TOTAL C</t>
  </si>
  <si>
    <t>TOTAL NC</t>
  </si>
  <si>
    <t>TOTAL NA</t>
  </si>
  <si>
    <t>TAUX MOYEN</t>
  </si>
  <si>
    <t>Dérogation</t>
  </si>
  <si>
    <t>Modifications à apporter</t>
  </si>
  <si>
    <t>Commentaires en cas de dérogations</t>
  </si>
  <si>
    <t>https://www.ramsaysante.fr/</t>
  </si>
  <si>
    <t>https://www.ramsaysante.fr/nous-contacter-formulaire</t>
  </si>
  <si>
    <t>https://www.ramsaysante.fr/mentions-legales</t>
  </si>
  <si>
    <t>https://www.ramsaysante.fr/nous-contacter</t>
  </si>
  <si>
    <t>https://www.ramsaysante.fr/plan-du-site</t>
  </si>
  <si>
    <t>https://www.ramsaysante.fr/recherche</t>
  </si>
  <si>
    <t>Page hub Actualités</t>
  </si>
  <si>
    <t>https://www.ramsaysante.fr/actualites</t>
  </si>
  <si>
    <t>Page hub Patient</t>
  </si>
  <si>
    <t>https://www.ramsaysante.fr/vous-etes-patient-ramsay</t>
  </si>
  <si>
    <t>Page Trouvez un établissement</t>
  </si>
  <si>
    <t>https://www.ramsaysante.fr/trouvez-l%E2%80%99etablissement-le-plus-proche-de-chez-vous</t>
  </si>
  <si>
    <t>Pages recherche offres d'emploi</t>
  </si>
  <si>
    <t>https://www.ramsaysante.fr/recrutement-nous-rejoindre/nos-offres-demploi</t>
  </si>
  <si>
    <t>Page news</t>
  </si>
  <si>
    <t>https://www.ramsaysante.fr/actualites/lintelligence-artificielle-pour-ameliorer-le-depistage-du-cancer-du-sein</t>
  </si>
  <si>
    <t>Page expertise</t>
  </si>
  <si>
    <t>https://www.ramsaysante.fr/prises-en-charge/la-cancerologie-une-priorite</t>
  </si>
  <si>
    <t>Page article</t>
  </si>
  <si>
    <t>https://www.ramsaysante.fr/vous-etes-patient/medecine-chirurgie-obstetrique</t>
  </si>
  <si>
    <t>Page au hasard</t>
  </si>
  <si>
    <t>https://www.ramsaysante.fr/le-groupe/qui-sommes-nous</t>
  </si>
  <si>
    <t>il n'est pas nécessaire de mettre une alternative sur une icône lorsqu'elle est suivie directement du texte. Il faut supprimer l'alternative sur tous les endroits où il y a une icône + texte par exemple "Ramsay Services", "Nos établissements", "je suis patient", "Recrutement" etc. 
La vocalisation se fait deux fois.</t>
  </si>
  <si>
    <t>manque alternative sur l'image du beandeau</t>
  </si>
  <si>
    <t>Certains images sont porteuses d'un texte alternatif alors que les images sont à titre de décoration - problématique de contribution.</t>
  </si>
  <si>
    <t>il n'est pas nécessaire de mettre une alternative sur une icône lorsqu'elle est suivie directement du texte. Dans la partie Mes questions - prévention santé, l'alternative doit être vide sur les images accompagnant les textes (sommeil, arrêt du tabac, etc.). Il en est de même sur les images accompagnant les articles.</t>
  </si>
  <si>
    <t>Les images de décoration doivent avoir l'attribut alt mais vide.
L'image du bandeau n'a pas d'attribut alt et certaines images dites de décoration ont une alternative renseignée.</t>
  </si>
  <si>
    <t>Bleu des tags au sein des articles.
Utilisez un autre bleu</t>
  </si>
  <si>
    <t>Bleu sur les liens</t>
  </si>
  <si>
    <t>Contraste non suffisant sur la date
Contraste non suffisant sur le tag</t>
  </si>
  <si>
    <t>Contraste non suffisant sur le tag.</t>
  </si>
  <si>
    <t>Contraste non suffisant pour le hover sur le menu</t>
  </si>
  <si>
    <t>contraste non suffisant sur les éléments avec du bleu</t>
  </si>
  <si>
    <t>contraste non suffisant sur champs de saisie : placeholder</t>
  </si>
  <si>
    <t>contraste non suffisant : lien fil d'ariane
Attention aux textes sur image</t>
  </si>
  <si>
    <t>Contraste non suffisant : liens + liens fil d'ariane</t>
  </si>
  <si>
    <t>contraste non suffisant : lien fil d'ariane</t>
  </si>
  <si>
    <t>contraste non suffisant : liens + liens fil d'ariane
Bleu clair</t>
  </si>
  <si>
    <t>vidéos publiées il y a 7 ans</t>
  </si>
  <si>
    <t>sous-titres à l'aide du player youtube</t>
  </si>
  <si>
    <t>Il n'y a pas de titres ou de paragraphes précédent les vidéos.</t>
  </si>
  <si>
    <t>player youtube</t>
  </si>
  <si>
    <t>aucune transcription textuelle n'est présentée permettant de donner de manière synthétique les informations présentes dans la vidéo.</t>
  </si>
  <si>
    <t>fonctionnalité youtube</t>
  </si>
  <si>
    <t>Player youtube</t>
  </si>
  <si>
    <t xml:space="preserve">Plusieurs liens sont redondants dans la page, ce qui créé du "bruit" pour l'utilisateur de lecteur d'écran et n'est pas pertinent.
Englober l'ensemble d'une card dans un lien et avoir un intitulé unique.
Les liens "en savoir plus" sont dénués de contexte donc il n'est pas possible de connaître la destination et la fonction du lien.
</t>
  </si>
  <si>
    <t>Les résultats de la recherche doivent être affichés sous un seul et même lien pour éviter d'avoir un lien "en savoir plus" sans contexte.</t>
  </si>
  <si>
    <t>Les flèches dans la pagination n'ont pas d'intitulés (lien svg)</t>
  </si>
  <si>
    <t>Un seul lien suffisant pour chaque article. Évitez les redondances.</t>
  </si>
  <si>
    <t>Les liens sont trop redondants dans un seul et même bloc. Privilégiez un lien englobant l'ensemble du bloc</t>
  </si>
  <si>
    <t>Certaines images sont entourées dans un lien mais sans intitulés. Voir le 6.1</t>
  </si>
  <si>
    <t>Les icônes svg de partage sur les réseaux sociaux n'ont pas d'alternatives textuelles donc aucun intitulé de lien</t>
  </si>
  <si>
    <t>Les liens "en savoir plus" ne sont pas suffisant pour être compris dans ce contexte.</t>
  </si>
  <si>
    <t>Les images n'ont pas d'intitulés car les alternatives ne sont pas renseignées.</t>
  </si>
  <si>
    <t>Liens établissements redondants</t>
  </si>
  <si>
    <t>corriger les erreurs sur les éléments img/</t>
  </si>
  <si>
    <t>indication de langue a positionné sur la "english version" pour être cohérent.</t>
  </si>
  <si>
    <t>utilisation de la balise &lt;div&gt; pour la création d'un paragraphe et du nombre de résultats de recherche et d'un span pour le lien.</t>
  </si>
  <si>
    <t xml:space="preserve">utilisation de la balise &lt;div&gt; pour la création d'un paragraphe </t>
  </si>
  <si>
    <t>utilisation de &lt;div&gt; et &lt;span&gt; seule sans utilisation d'une balise &lt;p&gt; pour les dates et tag.
Utilisation de &lt;div&gt; pour le lien "lire"</t>
  </si>
  <si>
    <t>utilisation de la balise &lt;p&gt; avec de l'espace &amp;nbsp;</t>
  </si>
  <si>
    <t>utilisation de la balise &lt;div&gt; pour une zone de texte</t>
  </si>
  <si>
    <t>Ajouter un titre de niveau h1 sur "Mentions légales" peut être interessant pour garder la même structure de page.</t>
  </si>
  <si>
    <t>Passage d'un niveau de titre H1 à un H4. Hierarchie non pertinente</t>
  </si>
  <si>
    <t>L'usage de titre hx pour les catégories "Le groupe", "vous êtes patient" etc. (bandeau gris) peut être interessant pour garder une hierarchie visuelle et sémantique</t>
  </si>
  <si>
    <t>Passage d'un titre h1 à un h3, hiérarchie non pertinente.
Possibilité de définir un h2 sur le nombre de résultats.</t>
  </si>
  <si>
    <t>Passage d'un titre h1 à un h3, hiérarchie non pertinente.
H1 : trouvez l'établissement …
H2 : nom du centre
H3 : horaires d'ouverture</t>
  </si>
  <si>
    <t>Passage d'un titre h1 à un h3, hiérarchie non pertinente</t>
  </si>
  <si>
    <t>Hiérarchie non pertinente h2&gt;h4</t>
  </si>
  <si>
    <t>La structure du document doit comporter un élément &lt;navigation&gt; permettant d'indiquer les zones de navigation principales.</t>
  </si>
  <si>
    <t>La balise &lt;nav&gt; est présente sur la navigation mais doit aussi l'être sur la navigation principale</t>
  </si>
  <si>
    <t>Liste à puce non structurée en tant que tel dans chaque poste</t>
  </si>
  <si>
    <t>avoir un hover sur les blocs de lien</t>
  </si>
  <si>
    <t>document PDF sur la présentation du groupe ramsay n'est pas accessible et ne comporte pas de version accessible</t>
  </si>
  <si>
    <t>le carousel ne peut pas être stoppé dans son défilement automatique.</t>
  </si>
  <si>
    <t>Le carousel en haut de page a un défilement automatique qui ne peut pas être stoppé.</t>
  </si>
  <si>
    <t>Le carousel n'est pas entièrement visible sans feuille de style et notamment la partie texte</t>
  </si>
  <si>
    <t>document pdf présent sur le carousel</t>
  </si>
  <si>
    <t>Le lien ne dispose pas d’une indication visuelle au survol autre qu’un changement de couleur ;</t>
  </si>
  <si>
    <t>Les liens sur les actus ne disposent pas d’une indication visuelle au survol autre qu’un changement de couleur ;</t>
  </si>
  <si>
    <t>Le champ permettant de s'inscrire à la newsletter comporte un label mais qui n'est pas le texte accolé au champ et qui ne represente pas la fonction exacte du champ</t>
  </si>
  <si>
    <t>Le bouton pour valider le formulaire d'inscription à la newsletter a un bouton avec l'intitulé "ok". Privilégiez un intitulé du type "confirmer l'inscription" en aria-label</t>
  </si>
  <si>
    <t>pas d'indication sur le format attendu pour l'email</t>
  </si>
  <si>
    <t>pas d'indication si erreur de saisie</t>
  </si>
  <si>
    <t>le texte inscription à la newsletter devrait être le label du champ</t>
  </si>
  <si>
    <t>Le select pour sélectionner un établissement n' a pas de label.</t>
  </si>
  <si>
    <t>Prévoir un role:radiogroup sur les options sur le champ "vous êtes"</t>
  </si>
  <si>
    <t>aucune suggestion ou aide à la saisie n'est présent</t>
  </si>
  <si>
    <t>les champs pourraient être dotés de l'attribut "autocomplete" pour faciliter le remplissage automatique</t>
  </si>
  <si>
    <t>Le champ téléphone doit être de type tel
informer que les * sont signe de champs obligatoires</t>
  </si>
  <si>
    <t>La loupe permettant de lancer la recherche ne comprend pas d'intitulés</t>
  </si>
  <si>
    <t>l'association entre le champs et le label n'est pas correctement faite</t>
  </si>
  <si>
    <t>les select n'ont pas de label associé</t>
  </si>
  <si>
    <t>Faciliter l'accès à la liste déroulante des établissements en les catégorisant par région ?</t>
  </si>
  <si>
    <t>non compatible car pas de notion de rôle, et de nom approprié sur le menu de navigation</t>
  </si>
  <si>
    <t>l'alternative peut être le plan du site</t>
  </si>
  <si>
    <t>le premier niveau de lien est accessible au clavier mais pas les sous-items</t>
  </si>
  <si>
    <t>Certains liens de la navigation renvoie vers une nouvelle page dans un nouvel onglet. L'utilisateur doit être prévenu</t>
  </si>
  <si>
    <t>lors de la recherche un message de statut peut être vocalisé (progress)</t>
  </si>
  <si>
    <t>vocalisation de la mise à jour et du nb de résultats trouvés</t>
  </si>
  <si>
    <t>utilisez un pattern aria pour la pagination &lt;nav&gt;&lt;ul&gt;&lt;li&gt;&lt;a&gt;&lt;/li&gt;&lt;/ul&gt;&lt;/nav&gt;</t>
  </si>
  <si>
    <t>manque vocalisation de la mise à jour et du nb de résultats trouvés</t>
  </si>
  <si>
    <t>utilisation de pattern aria pour ajouter de la vocalisation</t>
  </si>
  <si>
    <t>aucune alternative trouvée pour accéder au fiche de poste</t>
  </si>
  <si>
    <t>Le focus n'est pas visible et l'ouverture des fiches de poste ne sont pas possible au clavier</t>
  </si>
  <si>
    <t>l'utilisateur n'est pas prévenu du changement de contexte (bloc qui se déplie) possibilité d'ajouter un aria-expanded pour vocaliser cette action.</t>
  </si>
  <si>
    <t>il manque le role navigation et search</t>
  </si>
  <si>
    <t>le lien d'évitement est présent mais n'est pas pertinent, il devrait permettre d'éviter la zone de navigation et potentiellement le carousel</t>
  </si>
  <si>
    <t>manque le role navigation et search</t>
  </si>
  <si>
    <t>manque le role search</t>
  </si>
  <si>
    <t>Le focus n'est pas visible sur les éléments permettant d'afficher la fiche de poste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</si>
</sst>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40C];[Red]&quot;-&quot;#,##0.00&quot; &quot;[$€-40C]"/>
  </numFmts>
  <fonts count="36">
    <font>
      <sz val="12"/>
      <color rgb="FF000000"/>
      <name val="Liberation Sans1"/>
    </font>
    <font>
      <sz val="12"/>
      <color rgb="FF000000"/>
      <name val="Liberation Sans1"/>
    </font>
    <font>
      <b/>
      <sz val="10"/>
      <color rgb="FF000000"/>
      <name val="Liberation Sans1"/>
    </font>
    <font>
      <sz val="10"/>
      <color rgb="FFFFFFFF"/>
      <name val="Liberation Sans1"/>
    </font>
    <font>
      <sz val="10"/>
      <color rgb="FFCC0000"/>
      <name val="Liberation Sans1"/>
    </font>
    <font>
      <b/>
      <sz val="12"/>
      <color rgb="FFFFFFFF"/>
      <name val="Liberation Sans1"/>
    </font>
    <font>
      <b/>
      <sz val="12"/>
      <color rgb="FF000000"/>
      <name val="Liberation Sans1"/>
    </font>
    <font>
      <b/>
      <sz val="12"/>
      <color rgb="FF808080"/>
      <name val="Liberation Sans1"/>
    </font>
    <font>
      <b/>
      <sz val="8"/>
      <color rgb="FFFFFFFF"/>
      <name val="Liberation Sans1"/>
    </font>
    <font>
      <sz val="8"/>
      <color rgb="FF000000"/>
      <name val="Liberation Sans1"/>
    </font>
    <font>
      <b/>
      <sz val="8"/>
      <color rgb="FF000000"/>
      <name val="Liberation Sans1"/>
    </font>
    <font>
      <b/>
      <sz val="10"/>
      <color rgb="FFFFFFFF"/>
      <name val="Liberation Sans1"/>
    </font>
    <font>
      <u/>
      <sz val="10"/>
      <color rgb="FF0000D4"/>
      <name val="Arial"/>
      <family val="2"/>
    </font>
    <font>
      <i/>
      <sz val="10"/>
      <color rgb="FF808080"/>
      <name val="Liberation Sans1"/>
    </font>
    <font>
      <sz val="10"/>
      <color rgb="FF006600"/>
      <name val="Liberation Sans1"/>
    </font>
    <font>
      <b/>
      <i/>
      <sz val="16"/>
      <color rgb="FF000000"/>
      <name val="Liberation Sans1"/>
    </font>
    <font>
      <sz val="18"/>
      <color rgb="FF000000"/>
      <name val="Liberation Sans1"/>
    </font>
    <font>
      <u/>
      <sz val="10"/>
      <color rgb="FF0000EE"/>
      <name val="Liberation Sans1"/>
    </font>
    <font>
      <sz val="10"/>
      <color rgb="FF996600"/>
      <name val="Liberation Sans1"/>
    </font>
    <font>
      <b/>
      <sz val="8"/>
      <color rgb="FF808080"/>
      <name val="Liberation Sans1"/>
    </font>
    <font>
      <sz val="10"/>
      <color rgb="FF333333"/>
      <name val="Liberation Sans1"/>
    </font>
    <font>
      <b/>
      <i/>
      <u/>
      <sz val="12"/>
      <color rgb="FF000000"/>
      <name val="Liberation Sans1"/>
    </font>
    <font>
      <b/>
      <sz val="11"/>
      <color rgb="FFFFFFFF"/>
      <name val="Liberation Sans1"/>
    </font>
    <font>
      <b/>
      <sz val="15"/>
      <color rgb="FFFFFFFF"/>
      <name val="Liberation Sans1"/>
    </font>
    <font>
      <b/>
      <sz val="12"/>
      <color rgb="FF000000"/>
      <name val="Liberation Sans"/>
    </font>
    <font>
      <i/>
      <sz val="10"/>
      <color rgb="FF000000"/>
      <name val="Liberation Sans"/>
    </font>
    <font>
      <b/>
      <u/>
      <sz val="12"/>
      <color rgb="FFC81A71"/>
      <name val="Liberation Sans"/>
    </font>
    <font>
      <b/>
      <u/>
      <sz val="8"/>
      <color rgb="FFC81A71"/>
      <name val="Liberation Sans"/>
    </font>
    <font>
      <b/>
      <sz val="8"/>
      <color rgb="FF000000"/>
      <name val="Liberation Sans"/>
    </font>
    <font>
      <i/>
      <sz val="8"/>
      <color rgb="FF000000"/>
      <name val="Liberation Sans"/>
    </font>
    <font>
      <sz val="10"/>
      <color rgb="FF000000"/>
      <name val="Arial1"/>
    </font>
    <font>
      <b/>
      <sz val="8"/>
      <color rgb="FFFFFFFF"/>
      <name val="Arial"/>
      <family val="2"/>
    </font>
    <font>
      <b/>
      <sz val="9"/>
      <color rgb="FFFFFFFF"/>
      <name val="Arial"/>
      <family val="2"/>
    </font>
    <font>
      <sz val="10"/>
      <color rgb="FF000000"/>
      <name val="Liberation Sans1"/>
    </font>
    <font>
      <sz val="8"/>
      <color rgb="FF800000"/>
      <name val="Liberation Sans1"/>
    </font>
    <font>
      <u/>
      <sz val="12"/>
      <color theme="10"/>
      <name val="Liberation Sans1"/>
    </font>
  </fonts>
  <fills count="16">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07838B"/>
        <bgColor rgb="FF07838B"/>
      </patternFill>
    </fill>
    <fill>
      <patternFill patternType="solid">
        <fgColor rgb="FFFFFFCC"/>
        <bgColor rgb="FFFFFFCC"/>
      </patternFill>
    </fill>
    <fill>
      <patternFill patternType="solid">
        <fgColor rgb="FFFFFFFF"/>
        <bgColor rgb="FFFFFFFF"/>
      </patternFill>
    </fill>
    <fill>
      <patternFill patternType="solid">
        <fgColor rgb="FFDE1B3E"/>
        <bgColor rgb="FFDE1B3E"/>
      </patternFill>
    </fill>
    <fill>
      <patternFill patternType="solid">
        <fgColor rgb="FFEEEEEE"/>
        <bgColor rgb="FFEEEEEE"/>
      </patternFill>
    </fill>
    <fill>
      <patternFill patternType="solid">
        <fgColor rgb="FF2D77D0"/>
        <bgColor rgb="FF2D77D0"/>
      </patternFill>
    </fill>
    <fill>
      <patternFill patternType="solid">
        <fgColor rgb="FFCC0000"/>
        <bgColor rgb="FFCC0000"/>
      </patternFill>
    </fill>
    <fill>
      <patternFill patternType="solid">
        <fgColor rgb="FFCCFFCC"/>
        <bgColor rgb="FFCCFFCC"/>
      </patternFill>
    </fill>
    <fill>
      <patternFill patternType="solid">
        <fgColor rgb="FFC81A71"/>
        <bgColor rgb="FFC81A71"/>
      </patternFill>
    </fill>
    <fill>
      <patternFill patternType="solid">
        <fgColor rgb="FF933C53"/>
        <bgColor rgb="FF933C53"/>
      </patternFill>
    </fill>
  </fills>
  <borders count="11">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9">
    <xf numFmtId="0" fontId="0" fillId="0" borderId="0"/>
    <xf numFmtId="0" fontId="20" fillId="7" borderId="1"/>
    <xf numFmtId="0" fontId="2" fillId="0" borderId="0"/>
    <xf numFmtId="0" fontId="3" fillId="2" borderId="0"/>
    <xf numFmtId="0" fontId="3" fillId="3" borderId="0"/>
    <xf numFmtId="0" fontId="2" fillId="4" borderId="0"/>
    <xf numFmtId="0" fontId="4" fillId="5" borderId="0"/>
    <xf numFmtId="49" fontId="5" fillId="6" borderId="0"/>
    <xf numFmtId="0" fontId="6" fillId="7" borderId="0"/>
    <xf numFmtId="0" fontId="6" fillId="0" borderId="0"/>
    <xf numFmtId="49" fontId="7" fillId="8" borderId="0"/>
    <xf numFmtId="49" fontId="5" fillId="9" borderId="0"/>
    <xf numFmtId="49" fontId="5" fillId="2" borderId="0"/>
    <xf numFmtId="49" fontId="8" fillId="6" borderId="0">
      <alignment horizontal="center" vertical="center"/>
    </xf>
    <xf numFmtId="0" fontId="9" fillId="10" borderId="0"/>
    <xf numFmtId="0" fontId="10" fillId="7" borderId="0">
      <alignment horizontal="center" vertical="center"/>
    </xf>
    <xf numFmtId="0" fontId="10" fillId="0" borderId="0">
      <alignment horizontal="center" vertical="center"/>
    </xf>
    <xf numFmtId="0" fontId="8" fillId="11" borderId="0"/>
    <xf numFmtId="0" fontId="11" fillId="12" borderId="0"/>
    <xf numFmtId="0" fontId="12" fillId="0" borderId="0"/>
    <xf numFmtId="0" fontId="13" fillId="0" borderId="0"/>
    <xf numFmtId="0" fontId="14" fillId="13" borderId="0"/>
    <xf numFmtId="0" fontId="15" fillId="0" borderId="0">
      <alignment horizontal="center"/>
    </xf>
    <xf numFmtId="0" fontId="16" fillId="0" borderId="0">
      <alignment horizontal="center"/>
    </xf>
    <xf numFmtId="0" fontId="1" fillId="0" borderId="0">
      <alignment horizontal="center"/>
    </xf>
    <xf numFmtId="0" fontId="15" fillId="0" borderId="0">
      <alignment horizontal="center" textRotation="90"/>
    </xf>
    <xf numFmtId="0" fontId="17" fillId="0" borderId="0"/>
    <xf numFmtId="0" fontId="18" fillId="7" borderId="0"/>
    <xf numFmtId="49" fontId="19" fillId="8" borderId="0">
      <alignment horizontal="center" vertical="center"/>
    </xf>
    <xf numFmtId="49" fontId="8" fillId="9" borderId="0">
      <alignment horizontal="center" vertical="center"/>
    </xf>
    <xf numFmtId="49" fontId="8" fillId="2" borderId="0">
      <alignment horizontal="center" vertical="center"/>
    </xf>
    <xf numFmtId="0" fontId="21" fillId="0" borderId="0"/>
    <xf numFmtId="164" fontId="21" fillId="0" borderId="0"/>
    <xf numFmtId="0" fontId="1" fillId="0" borderId="0"/>
    <xf numFmtId="0" fontId="1" fillId="0" borderId="0"/>
    <xf numFmtId="0" fontId="22" fillId="14" borderId="0">
      <alignment horizontal="center" vertical="center"/>
    </xf>
    <xf numFmtId="0" fontId="6" fillId="15" borderId="0"/>
    <xf numFmtId="0" fontId="4" fillId="0" borderId="0"/>
    <xf numFmtId="0" fontId="35" fillId="0" borderId="0" applyNumberFormat="0" applyFill="0" applyBorder="0" applyAlignment="0" applyProtection="0"/>
  </cellStyleXfs>
  <cellXfs count="66">
    <xf numFmtId="0" fontId="0" fillId="0" borderId="0" xfId="0"/>
    <xf numFmtId="0" fontId="0" fillId="0" borderId="0" xfId="0" applyAlignment="1">
      <alignment horizontal="left" vertical="center" wrapText="1"/>
    </xf>
    <xf numFmtId="0" fontId="8" fillId="11" borderId="2" xfId="0" applyFont="1" applyFill="1" applyBorder="1" applyAlignment="1">
      <alignment horizontal="right" vertical="center"/>
    </xf>
    <xf numFmtId="0" fontId="8" fillId="11" borderId="2" xfId="0" applyFont="1" applyFill="1" applyBorder="1" applyAlignment="1">
      <alignment horizontal="left" vertical="center"/>
    </xf>
    <xf numFmtId="0" fontId="9" fillId="0" borderId="0" xfId="0" applyFont="1" applyAlignment="1">
      <alignment horizontal="left" vertical="center" wrapText="1"/>
    </xf>
    <xf numFmtId="0" fontId="2" fillId="0" borderId="0" xfId="0" applyFont="1" applyAlignment="1">
      <alignment horizontal="left" vertical="center" wrapText="1"/>
    </xf>
    <xf numFmtId="0" fontId="8" fillId="11" borderId="0" xfId="17"/>
    <xf numFmtId="0" fontId="30"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8" fillId="11" borderId="2" xfId="17" applyBorder="1" applyAlignment="1">
      <alignment horizontal="center" vertical="center" textRotation="90" wrapText="1"/>
    </xf>
    <xf numFmtId="0" fontId="8" fillId="11" borderId="2" xfId="17"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left" vertical="center" wrapText="1"/>
    </xf>
    <xf numFmtId="0" fontId="0" fillId="0" borderId="0" xfId="0" applyAlignment="1">
      <alignment vertical="center"/>
    </xf>
    <xf numFmtId="0" fontId="6" fillId="0" borderId="0" xfId="0" applyFont="1" applyAlignment="1">
      <alignment horizontal="center" vertical="center" wrapText="1"/>
    </xf>
    <xf numFmtId="0" fontId="8" fillId="0" borderId="0" xfId="17" applyFill="1" applyAlignment="1">
      <alignment horizontal="center" vertical="center" wrapText="1"/>
    </xf>
    <xf numFmtId="0" fontId="9" fillId="10" borderId="5" xfId="0" applyFont="1" applyFill="1" applyBorder="1" applyAlignment="1">
      <alignment horizontal="center"/>
    </xf>
    <xf numFmtId="0" fontId="9" fillId="10" borderId="6" xfId="0" applyFont="1" applyFill="1" applyBorder="1" applyAlignment="1">
      <alignment horizontal="center"/>
    </xf>
    <xf numFmtId="49" fontId="8" fillId="6" borderId="2" xfId="13" applyBorder="1">
      <alignment horizontal="center" vertical="center"/>
    </xf>
    <xf numFmtId="0" fontId="6" fillId="0" borderId="0" xfId="0" applyFont="1"/>
    <xf numFmtId="0" fontId="9" fillId="0" borderId="2" xfId="0" applyFont="1" applyBorder="1" applyAlignment="1">
      <alignment horizontal="center"/>
    </xf>
    <xf numFmtId="0" fontId="9" fillId="0" borderId="7" xfId="0" applyFont="1" applyBorder="1" applyAlignment="1">
      <alignment horizontal="center"/>
    </xf>
    <xf numFmtId="49" fontId="8" fillId="9" borderId="2" xfId="29" applyBorder="1">
      <alignment horizontal="center" vertical="center"/>
    </xf>
    <xf numFmtId="0" fontId="9" fillId="10" borderId="2" xfId="0" applyFont="1" applyFill="1" applyBorder="1" applyAlignment="1">
      <alignment horizontal="center"/>
    </xf>
    <xf numFmtId="0" fontId="9" fillId="10" borderId="7" xfId="0" applyFont="1" applyFill="1" applyBorder="1" applyAlignment="1">
      <alignment horizontal="center"/>
    </xf>
    <xf numFmtId="49" fontId="19" fillId="8" borderId="2" xfId="28" applyBorder="1">
      <alignment horizontal="center" vertical="center"/>
    </xf>
    <xf numFmtId="0" fontId="9" fillId="0" borderId="4" xfId="0" applyFont="1" applyBorder="1" applyAlignment="1">
      <alignment horizontal="center"/>
    </xf>
    <xf numFmtId="0" fontId="9" fillId="0" borderId="8" xfId="0" applyFont="1" applyBorder="1" applyAlignment="1">
      <alignment horizontal="center"/>
    </xf>
    <xf numFmtId="0" fontId="10" fillId="7" borderId="2" xfId="15" applyBorder="1">
      <alignment horizontal="center" vertical="center"/>
    </xf>
    <xf numFmtId="0" fontId="33" fillId="0" borderId="0" xfId="0" applyFont="1" applyAlignment="1">
      <alignment horizontal="center"/>
    </xf>
    <xf numFmtId="0" fontId="0" fillId="0" borderId="0" xfId="0" applyAlignment="1">
      <alignment horizontal="center"/>
    </xf>
    <xf numFmtId="0" fontId="0" fillId="0" borderId="0" xfId="0" applyAlignment="1">
      <alignment horizontal="left"/>
    </xf>
    <xf numFmtId="0" fontId="5" fillId="2" borderId="0" xfId="0" applyFont="1" applyFill="1" applyAlignment="1">
      <alignment horizontal="center"/>
    </xf>
    <xf numFmtId="0" fontId="6" fillId="10" borderId="2" xfId="0" applyFont="1" applyFill="1" applyBorder="1" applyAlignment="1">
      <alignment horizontal="center"/>
    </xf>
    <xf numFmtId="0" fontId="5" fillId="0" borderId="0" xfId="0" applyFont="1" applyAlignment="1">
      <alignment horizontal="center"/>
    </xf>
    <xf numFmtId="0" fontId="6" fillId="0" borderId="2" xfId="0" applyFont="1" applyBorder="1" applyAlignment="1">
      <alignment horizontal="center"/>
    </xf>
    <xf numFmtId="0" fontId="0" fillId="14" borderId="0" xfId="0" applyFill="1"/>
    <xf numFmtId="0" fontId="0" fillId="14" borderId="0" xfId="0" applyFill="1" applyAlignment="1">
      <alignment horizontal="center"/>
    </xf>
    <xf numFmtId="0" fontId="5" fillId="14" borderId="2" xfId="0" applyFont="1" applyFill="1" applyBorder="1" applyAlignment="1">
      <alignment horizontal="center"/>
    </xf>
    <xf numFmtId="0" fontId="5" fillId="14" borderId="0" xfId="0" applyFont="1" applyFill="1" applyAlignment="1">
      <alignment horizontal="center"/>
    </xf>
    <xf numFmtId="0" fontId="5" fillId="0" borderId="2" xfId="0" applyFont="1" applyBorder="1" applyAlignment="1">
      <alignment horizontal="center"/>
    </xf>
    <xf numFmtId="0" fontId="6" fillId="0" borderId="0" xfId="0" applyFont="1" applyAlignment="1">
      <alignment horizontal="center"/>
    </xf>
    <xf numFmtId="0" fontId="9" fillId="0" borderId="2" xfId="0" applyFont="1" applyBorder="1" applyAlignment="1">
      <alignment horizontal="center" vertical="center" wrapText="1"/>
    </xf>
    <xf numFmtId="0" fontId="0" fillId="0" borderId="0" xfId="0" applyAlignment="1">
      <alignment vertical="center" wrapText="1"/>
    </xf>
    <xf numFmtId="0" fontId="34" fillId="0" borderId="2" xfId="0" applyFont="1" applyBorder="1" applyAlignment="1">
      <alignment horizontal="left" vertical="center" wrapText="1"/>
    </xf>
    <xf numFmtId="0" fontId="0" fillId="0" borderId="0" xfId="0" applyAlignment="1">
      <alignment horizontal="center" vertical="center" wrapText="1"/>
    </xf>
    <xf numFmtId="0" fontId="35" fillId="0" borderId="0" xfId="38"/>
    <xf numFmtId="0" fontId="0" fillId="0" borderId="9" xfId="0" applyBorder="1" applyAlignment="1">
      <alignment horizontal="left" vertical="center" wrapText="1"/>
    </xf>
    <xf numFmtId="0" fontId="5" fillId="6" borderId="2" xfId="0" applyFont="1" applyFill="1" applyBorder="1" applyAlignment="1">
      <alignment horizontal="left" vertical="center" wrapText="1"/>
    </xf>
    <xf numFmtId="0" fontId="5" fillId="9" borderId="2" xfId="0" applyFont="1" applyFill="1" applyBorder="1" applyAlignment="1">
      <alignment horizontal="left" vertical="center" wrapText="1"/>
    </xf>
    <xf numFmtId="0" fontId="6" fillId="0" borderId="0" xfId="0" applyFont="1" applyAlignment="1">
      <alignment vertical="center"/>
    </xf>
    <xf numFmtId="0" fontId="9" fillId="0" borderId="10" xfId="0" applyFont="1" applyBorder="1" applyAlignment="1">
      <alignment horizontal="left" vertical="center" wrapText="1"/>
    </xf>
    <xf numFmtId="0" fontId="7" fillId="8" borderId="2" xfId="0" applyFont="1" applyFill="1" applyBorder="1" applyAlignment="1">
      <alignment horizontal="left" vertical="center" wrapText="1"/>
    </xf>
    <xf numFmtId="0" fontId="5" fillId="14" borderId="0" xfId="35" applyFont="1" applyAlignment="1">
      <alignment horizontal="center" vertical="center" wrapText="1"/>
    </xf>
    <xf numFmtId="0" fontId="23" fillId="14" borderId="0" xfId="35" applyFont="1">
      <alignment horizontal="center" vertical="center"/>
    </xf>
    <xf numFmtId="0" fontId="0" fillId="10" borderId="0" xfId="0" applyFill="1" applyAlignment="1">
      <alignment horizontal="left" vertical="center" wrapText="1"/>
    </xf>
    <xf numFmtId="0" fontId="9"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1" fillId="11" borderId="2" xfId="17" applyFont="1" applyBorder="1" applyAlignment="1">
      <alignment horizontal="center" vertical="center" textRotation="90" wrapText="1"/>
    </xf>
    <xf numFmtId="0" fontId="5" fillId="14" borderId="3" xfId="35" applyFont="1" applyBorder="1" applyAlignment="1">
      <alignment horizontal="center" vertical="center" wrapText="1"/>
    </xf>
    <xf numFmtId="0" fontId="8" fillId="11" borderId="4" xfId="17" applyBorder="1" applyAlignment="1">
      <alignment horizontal="center" vertical="center" textRotation="90" wrapText="1"/>
    </xf>
    <xf numFmtId="0" fontId="8" fillId="11" borderId="4" xfId="17" applyBorder="1" applyAlignment="1">
      <alignment horizontal="center" vertical="center" wrapText="1"/>
    </xf>
    <xf numFmtId="0" fontId="32" fillId="11" borderId="4" xfId="17" applyFont="1" applyBorder="1" applyAlignment="1">
      <alignment horizontal="center" vertical="center" textRotation="90" wrapText="1"/>
    </xf>
    <xf numFmtId="0" fontId="22" fillId="14" borderId="3" xfId="35" applyBorder="1">
      <alignment horizontal="center" vertical="center"/>
    </xf>
  </cellXfs>
  <cellStyles count="39">
    <cellStyle name="Accent" xfId="2" xr:uid="{AEE2AD9B-479D-EA44-ACBB-30BD8FBD3251}"/>
    <cellStyle name="Accent 1" xfId="3" xr:uid="{4E897E81-6790-3641-99A0-1505372E40D0}"/>
    <cellStyle name="Accent 2" xfId="4" xr:uid="{FE6EC528-37A8-F84F-946C-258574F637DF}"/>
    <cellStyle name="Accent 3" xfId="5" xr:uid="{F3454A0B-7515-C545-A213-83FCEFEE2A15}"/>
    <cellStyle name="Bad" xfId="6" xr:uid="{B1E84B83-2E2F-F04C-BF67-610B976CB1DB}"/>
    <cellStyle name="cf1" xfId="7" xr:uid="{91729839-9941-F84E-B5B9-9B6034A42D9D}"/>
    <cellStyle name="cf2" xfId="8" xr:uid="{270293DA-B1E3-5947-9D28-92DD1BC4F5E6}"/>
    <cellStyle name="cf3" xfId="9" xr:uid="{838458CC-0762-5A46-AFCD-BDB5DF7CD375}"/>
    <cellStyle name="cf4" xfId="10" xr:uid="{54A6012F-5306-C74E-87A0-3E47834D02E9}"/>
    <cellStyle name="cf5" xfId="11" xr:uid="{6E521EDA-689A-BD48-835E-B7C9A0AC1BDB}"/>
    <cellStyle name="cf6" xfId="12" xr:uid="{B51275A1-1BE0-AF41-887A-9CA5FF1635FE}"/>
    <cellStyle name="Conforme" xfId="13" xr:uid="{C381D4B9-8A62-184E-86E8-D1CF1EC0B53D}"/>
    <cellStyle name="Critère NA" xfId="14" xr:uid="{6E3F2E9A-1D34-5B45-8758-3F8B67AB0D18}"/>
    <cellStyle name="Dérogation" xfId="15" xr:uid="{70C96F4A-927D-784F-949C-B9E1760F6543}"/>
    <cellStyle name="Dérogation-N" xfId="16" xr:uid="{4ABD8FF1-8E11-D54B-B329-0DC19C743DFA}"/>
    <cellStyle name="Entête tableau" xfId="17" xr:uid="{9C974276-1058-4F4A-A69D-B6E6B7547837}"/>
    <cellStyle name="Error" xfId="18" xr:uid="{A2AD29AA-ED21-934E-9538-1C17CAD13E1A}"/>
    <cellStyle name="Excel Built-in Hyperlink" xfId="19" xr:uid="{CAA9D786-CA1E-4A46-A5B9-34C572023565}"/>
    <cellStyle name="Footnote" xfId="20" xr:uid="{C366A54F-8C2A-3747-8242-4E0F8A06C819}"/>
    <cellStyle name="Good" xfId="21" xr:uid="{65180FC6-2D6F-9D4A-8BE8-5905082D8DD5}"/>
    <cellStyle name="Heading" xfId="22" xr:uid="{EAB4D49F-50B8-484A-B365-3C3CB669B701}"/>
    <cellStyle name="Heading 1" xfId="23" xr:uid="{5866B323-CE8F-7049-AB11-931F5848AB72}"/>
    <cellStyle name="Heading 2" xfId="24" xr:uid="{4A4FACFE-7298-F14A-8988-AABFB5772C9B}"/>
    <cellStyle name="Heading1" xfId="25" xr:uid="{262B1B8B-1C66-354A-91D7-66D69E074AFC}"/>
    <cellStyle name="Hyperlink" xfId="26" xr:uid="{0188C5DB-9753-334E-9850-E1732E63D57E}"/>
    <cellStyle name="Lien hypertexte" xfId="38" builtinId="8"/>
    <cellStyle name="Neutral" xfId="27" xr:uid="{07A79B72-6B2F-AB4C-B075-5E5932DAE450}"/>
    <cellStyle name="Non applicable" xfId="28" xr:uid="{1D80D502-FE61-7642-8324-B67A218F9668}"/>
    <cellStyle name="Non conforme" xfId="29" xr:uid="{8925523C-2D66-C749-8817-4EF67E3128B2}"/>
    <cellStyle name="Non testé" xfId="30" xr:uid="{B08ABFBB-0C55-7441-922B-2B476ABA1DEE}"/>
    <cellStyle name="Normal" xfId="0" builtinId="0" customBuiltin="1"/>
    <cellStyle name="Note" xfId="1" builtinId="10" customBuiltin="1"/>
    <cellStyle name="Result" xfId="31" xr:uid="{11332AFF-180D-AA4B-92D3-43808FBBDFCA}"/>
    <cellStyle name="Result2" xfId="32" xr:uid="{37F539D5-F79B-864C-A190-3806D7AFAA67}"/>
    <cellStyle name="Status" xfId="33" xr:uid="{D484DAAB-B69F-A441-AFB0-157848723737}"/>
    <cellStyle name="Text" xfId="34" xr:uid="{81B5DFB8-1B43-C84C-8B64-EBB25376C94A}"/>
    <cellStyle name="Titre tableau" xfId="35" xr:uid="{5BF0F113-7C71-E841-8B84-248EB7E43C7E}"/>
    <cellStyle name="TitreViolet" xfId="36" xr:uid="{592ADF87-A807-BC4D-8E4A-41DCDD318BE1}"/>
    <cellStyle name="Warning" xfId="37" xr:uid="{EBC3252B-BFD9-0143-8D19-D79ABFA4F17C}"/>
  </cellStyles>
  <dxfs count="268">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000000"/>
      </font>
      <fill>
        <patternFill patternType="solid">
          <fgColor rgb="FFFFFFCC"/>
          <bgColor rgb="FFFFFFCC"/>
        </patternFill>
      </fill>
    </dxf>
    <dxf>
      <font>
        <b/>
        <color rgb="FF000000"/>
      </font>
      <fill>
        <patternFill patternType="none"/>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000000"/>
      </font>
      <fill>
        <patternFill patternType="none"/>
      </fill>
    </dxf>
    <dxf>
      <font>
        <b/>
        <color rgb="FF000000"/>
      </font>
      <fill>
        <patternFill patternType="solid">
          <fgColor rgb="FFFFFFCC"/>
          <bgColor rgb="FFFFFFCC"/>
        </patternFill>
      </fill>
    </dxf>
    <dxf>
      <font>
        <b/>
        <color rgb="FF000000"/>
      </font>
      <fill>
        <patternFill patternType="none"/>
      </fill>
    </dxf>
    <dxf>
      <font>
        <b/>
        <color rgb="FF000000"/>
      </font>
      <fill>
        <patternFill patternType="solid">
          <fgColor rgb="FFFFFFCC"/>
          <bgColor rgb="FFFFFFCC"/>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solid">
          <fgColor rgb="FFFFFFCC"/>
          <bgColor rgb="FFFFFFCC"/>
        </patternFill>
      </fill>
    </dxf>
    <dxf>
      <font>
        <b/>
        <color rgb="FF000000"/>
      </font>
      <fill>
        <patternFill patternType="none"/>
      </fill>
    </dxf>
    <dxf>
      <font>
        <b/>
        <color rgb="FF000000"/>
      </font>
      <fill>
        <patternFill patternType="solid">
          <fgColor rgb="FFFFFFCC"/>
          <bgColor rgb="FFFFFFCC"/>
        </patternFill>
      </fill>
    </dxf>
    <dxf>
      <font>
        <b/>
        <color rgb="FF000000"/>
      </font>
      <fill>
        <patternFill patternType="none"/>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solid">
          <fgColor rgb="FFFFFFCC"/>
          <bgColor rgb="FFFFFFCC"/>
        </patternFill>
      </fill>
    </dxf>
    <dxf>
      <font>
        <b/>
        <color rgb="FF000000"/>
      </font>
      <fill>
        <patternFill patternType="none"/>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solid">
          <fgColor rgb="FFFFFFCC"/>
          <bgColor rgb="FFFFFFCC"/>
        </patternFill>
      </fill>
    </dxf>
    <dxf>
      <font>
        <b/>
        <color rgb="FF000000"/>
      </font>
      <fill>
        <patternFill patternType="none"/>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FFFFFF"/>
      </font>
      <numFmt numFmtId="30" formatCode="@"/>
      <fill>
        <patternFill patternType="solid">
          <fgColor rgb="FF07838B"/>
          <bgColor rgb="FF07838B"/>
        </patternFill>
      </fill>
    </dxf>
    <dxf>
      <font>
        <b/>
        <color rgb="FFFFFFFF"/>
      </font>
      <numFmt numFmtId="30" formatCode="@"/>
      <fill>
        <patternFill patternType="solid">
          <fgColor rgb="FFDE1B3E"/>
          <bgColor rgb="FFDE1B3E"/>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000000"/>
          <bgColor rgb="FF000000"/>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solid">
          <fgColor rgb="FFFFFFCC"/>
          <bgColor rgb="FFFFFFCC"/>
        </patternFill>
      </fill>
    </dxf>
    <dxf>
      <font>
        <b/>
        <color rgb="FF000000"/>
      </font>
      <fill>
        <patternFill patternType="none"/>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
      <font>
        <b/>
        <color rgb="FF000000"/>
      </font>
      <fill>
        <patternFill patternType="none"/>
      </fill>
    </dxf>
    <dxf>
      <font>
        <b/>
        <color rgb="FF000000"/>
      </font>
      <fill>
        <patternFill patternType="solid">
          <fgColor rgb="FFFFFFCC"/>
          <bgColor rgb="FFFFFFCC"/>
        </patternFill>
      </fill>
    </dxf>
    <dxf>
      <font>
        <b/>
        <color rgb="FFFFFFFF"/>
      </font>
      <numFmt numFmtId="30" formatCode="@"/>
      <fill>
        <patternFill patternType="solid">
          <fgColor rgb="FF000000"/>
          <bgColor rgb="FF000000"/>
        </patternFill>
      </fill>
    </dxf>
    <dxf>
      <font>
        <b/>
        <color rgb="FF808080"/>
      </font>
      <numFmt numFmtId="30" formatCode="@"/>
      <fill>
        <patternFill patternType="solid">
          <fgColor rgb="FFFFFFFF"/>
          <bgColor rgb="FFFFFFFF"/>
        </patternFill>
      </fill>
    </dxf>
    <dxf>
      <font>
        <b/>
        <color rgb="FFFFFFFF"/>
      </font>
      <numFmt numFmtId="30" formatCode="@"/>
      <fill>
        <patternFill patternType="solid">
          <fgColor rgb="FFDE1B3E"/>
          <bgColor rgb="FFDE1B3E"/>
        </patternFill>
      </fill>
    </dxf>
    <dxf>
      <font>
        <b/>
        <color rgb="FFFFFFFF"/>
      </font>
      <numFmt numFmtId="30" formatCode="@"/>
      <fill>
        <patternFill patternType="solid">
          <fgColor rgb="FF07838B"/>
          <bgColor rgb="FF07838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44D612-98A5-B145-B158-8AC87025C2A0}" name="__Anonymous_Sheet_DB__4" displayName="__Anonymous_Sheet_DB__4" ref="AC3:AZ120" headerRowCount="0" totalsRowShown="0">
  <sortState xmlns:xlrd2="http://schemas.microsoft.com/office/spreadsheetml/2017/richdata2" ref="AC3:AZ120">
    <sortCondition ref="AC3:AC120"/>
    <sortCondition ref="AF3:AF120"/>
    <sortCondition ref="AD3:AD120"/>
  </sortState>
  <tableColumns count="24">
    <tableColumn id="1" xr3:uid="{9495BE74-9398-7E40-8400-036D15DEC187}" name="Colonne1"/>
    <tableColumn id="2" xr3:uid="{03DED99C-37EC-5940-B41B-7DAA5693E18B}" name="Colonne2"/>
    <tableColumn id="3" xr3:uid="{5E8E8006-2817-ED4F-ACB2-386BEC1CF4C8}" name="Colonne3"/>
    <tableColumn id="4" xr3:uid="{97833C58-7D97-6343-AC80-3565DDC6F9FC}" name="Colonne4"/>
    <tableColumn id="5" xr3:uid="{B54B49EA-6CBC-DC4E-965B-266F0184FF2F}" name="Colonne5"/>
    <tableColumn id="6" xr3:uid="{5EEE7D4E-B6BD-F244-B523-FE8D0FA1637A}" name="Colonne6"/>
    <tableColumn id="7" xr3:uid="{1BDE07FC-AC0E-CC4B-982B-9B6C4BB0B369}" name="Colonne7"/>
    <tableColumn id="8" xr3:uid="{B51C9350-8EFF-574A-B045-7ABE3EE3EC4A}" name="Colonne8"/>
    <tableColumn id="9" xr3:uid="{DB5991AB-5623-2240-B49E-6C40A043D5B0}" name="Colonne9"/>
    <tableColumn id="10" xr3:uid="{B61CBF24-980E-9145-834C-B7386C6975E4}" name="Colonne10"/>
    <tableColumn id="11" xr3:uid="{58A4AC71-F3BE-A146-B440-8CA00B08B79F}" name="Colonne11"/>
    <tableColumn id="12" xr3:uid="{D32179FE-8597-BC43-B480-6D9DF2C1E8CE}" name="Colonne12"/>
    <tableColumn id="13" xr3:uid="{EFF88155-B0F3-2D43-B944-F557F7E2F34D}" name="Colonne13"/>
    <tableColumn id="14" xr3:uid="{A203D5E5-4B5E-3341-B902-6550A94667BA}" name="Colonne14"/>
    <tableColumn id="15" xr3:uid="{7C29361B-BCB2-E145-BC19-C97839DB638B}" name="Colonne15"/>
    <tableColumn id="16" xr3:uid="{9C5816D5-DCEA-0B4F-A5A3-04C85F16E3DA}" name="Colonne16"/>
    <tableColumn id="17" xr3:uid="{807C85E8-A818-394E-925A-10FB9E1846D9}" name="Colonne17"/>
    <tableColumn id="18" xr3:uid="{6B207235-2B6B-9147-9E6A-B089A4CD0D87}" name="Colonne18"/>
    <tableColumn id="19" xr3:uid="{2A483819-B09C-494C-B546-20B533D02511}" name="Colonne19"/>
    <tableColumn id="20" xr3:uid="{DA624D9A-56AB-1442-BC69-4476F1B96392}" name="Colonne20"/>
    <tableColumn id="21" xr3:uid="{E60166E8-2433-FB40-B227-8207B4597986}" name="Colonne21"/>
    <tableColumn id="22" xr3:uid="{6BCB51C3-F067-6941-9040-7710BE81EB7E}" name="Colonne22"/>
    <tableColumn id="23" xr3:uid="{C63AAFF9-73DA-9140-B044-56FF484689D7}" name="Colonne23"/>
    <tableColumn id="24" xr3:uid="{9CDBA83E-EB2E-1E48-94A0-8B366EC518B9}" name="Colonne24"/>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s://www.ramsaysante.fr/trouvez-l%E2%80%99etablissement-le-plus-proche-de-chez-vous" TargetMode="External"/><Relationship Id="rId13" Type="http://schemas.openxmlformats.org/officeDocument/2006/relationships/hyperlink" Target="https://www.ramsaysante.fr/plan-du-site" TargetMode="External"/><Relationship Id="rId3" Type="http://schemas.openxmlformats.org/officeDocument/2006/relationships/hyperlink" Target="https://www.ramsaysante.fr/mentions-legales" TargetMode="External"/><Relationship Id="rId7" Type="http://schemas.openxmlformats.org/officeDocument/2006/relationships/hyperlink" Target="https://www.ramsaysante.fr/vous-etes-patient-ramsay" TargetMode="External"/><Relationship Id="rId12" Type="http://schemas.openxmlformats.org/officeDocument/2006/relationships/hyperlink" Target="https://www.ramsaysante.fr/vous-etes-patient/medecine-chirurgie-obstetrique" TargetMode="External"/><Relationship Id="rId2" Type="http://schemas.openxmlformats.org/officeDocument/2006/relationships/hyperlink" Target="https://www.ramsaysante.fr/nous-contacter-formulaire" TargetMode="External"/><Relationship Id="rId1" Type="http://schemas.openxmlformats.org/officeDocument/2006/relationships/hyperlink" Target="https://www.ramsaysante.fr/" TargetMode="External"/><Relationship Id="rId6" Type="http://schemas.openxmlformats.org/officeDocument/2006/relationships/hyperlink" Target="https://www.ramsaysante.fr/actualites" TargetMode="External"/><Relationship Id="rId11" Type="http://schemas.openxmlformats.org/officeDocument/2006/relationships/hyperlink" Target="https://www.ramsaysante.fr/prises-en-charge/la-cancerologie-une-priorite" TargetMode="External"/><Relationship Id="rId5" Type="http://schemas.openxmlformats.org/officeDocument/2006/relationships/hyperlink" Target="https://www.ramsaysante.fr/recherche" TargetMode="External"/><Relationship Id="rId10" Type="http://schemas.openxmlformats.org/officeDocument/2006/relationships/hyperlink" Target="https://www.ramsaysante.fr/actualites/lintelligence-artificielle-pour-ameliorer-le-depistage-du-cancer-du-sein" TargetMode="External"/><Relationship Id="rId4" Type="http://schemas.openxmlformats.org/officeDocument/2006/relationships/hyperlink" Target="https://www.ramsaysante.fr/nous-contacter" TargetMode="External"/><Relationship Id="rId9" Type="http://schemas.openxmlformats.org/officeDocument/2006/relationships/hyperlink" Target="https://www.ramsaysante.fr/recrutement-nous-rejoindre/nos-offres-demploi" TargetMode="External"/><Relationship Id="rId14" Type="http://schemas.openxmlformats.org/officeDocument/2006/relationships/hyperlink" Target="https://www.ramsaysante.fr/le-groupe/qui-sommes-nous"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C1318-1F3B-1B4F-B482-5540692F4AD7}">
  <dimension ref="A1:D9"/>
  <sheetViews>
    <sheetView workbookViewId="0">
      <selection sqref="A1:D1"/>
    </sheetView>
  </sheetViews>
  <sheetFormatPr baseColWidth="10" defaultRowHeight="16"/>
  <cols>
    <col min="1" max="1" width="27.83203125" customWidth="1"/>
    <col min="2" max="3" width="33.6640625" customWidth="1"/>
    <col min="4" max="4" width="40.83203125" customWidth="1"/>
    <col min="5" max="1023" width="14.1640625" customWidth="1"/>
    <col min="1024" max="1024" width="10.83203125" customWidth="1"/>
  </cols>
  <sheetData>
    <row r="1" spans="1:4" ht="37.75" customHeight="1">
      <c r="A1" s="54" t="s">
        <v>0</v>
      </c>
      <c r="B1" s="54"/>
      <c r="C1" s="54"/>
      <c r="D1" s="54"/>
    </row>
    <row r="2" spans="1:4" ht="37.75" customHeight="1">
      <c r="A2" s="55" t="s">
        <v>1</v>
      </c>
      <c r="B2" s="55"/>
      <c r="C2" s="55"/>
      <c r="D2" s="55"/>
    </row>
    <row r="3" spans="1:4" ht="254.5" customHeight="1">
      <c r="A3" s="56" t="s">
        <v>2</v>
      </c>
      <c r="B3" s="56"/>
      <c r="C3" s="56"/>
      <c r="D3" s="56"/>
    </row>
    <row r="4" spans="1:4" ht="10" customHeight="1">
      <c r="A4" s="1"/>
    </row>
    <row r="5" spans="1:4" ht="409.5" customHeight="1">
      <c r="A5" s="57" t="s">
        <v>3</v>
      </c>
      <c r="B5" s="57"/>
      <c r="C5" s="57"/>
      <c r="D5" s="57"/>
    </row>
    <row r="6" spans="1:4" ht="23.75" customHeight="1">
      <c r="B6" s="2" t="s">
        <v>4</v>
      </c>
      <c r="C6" s="3">
        <f>COUNTA(Échantillon!A9:A49)</f>
        <v>20</v>
      </c>
    </row>
    <row r="7" spans="1:4" ht="218" customHeight="1">
      <c r="A7" s="57" t="s">
        <v>5</v>
      </c>
      <c r="B7" s="57"/>
      <c r="C7" s="57"/>
      <c r="D7" s="57"/>
    </row>
    <row r="9" spans="1:4" ht="283.5" customHeight="1"/>
  </sheetData>
  <mergeCells count="5">
    <mergeCell ref="A1:D1"/>
    <mergeCell ref="A2:D2"/>
    <mergeCell ref="A3:D3"/>
    <mergeCell ref="A5:D5"/>
    <mergeCell ref="A7:D7"/>
  </mergeCell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BF5E0-82F1-A04E-A2C3-2DD2D6369199}">
  <dimension ref="A1:BL109"/>
  <sheetViews>
    <sheetView topLeftCell="A17" zoomScale="165" workbookViewId="0">
      <selection activeCell="F65" sqref="F65"/>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CONCATENATE(Échantillon!B13," : ",Échantillon!C13)</f>
        <v>Plan du site : https://www.ramsaysante.fr/plan-du-site</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272</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271</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271</v>
      </c>
      <c r="E39" s="14" t="s">
        <v>279</v>
      </c>
      <c r="F39" s="13"/>
      <c r="G39" s="13"/>
    </row>
    <row r="40" spans="1:7" ht="17">
      <c r="A40" s="60"/>
      <c r="B40" s="43" t="str">
        <f>Critères!B39</f>
        <v>6.2</v>
      </c>
      <c r="C40" s="13" t="str">
        <f>Critères!C39</f>
        <v>Dans chaque page web, chaque lien a-t-il un intitulé ?</v>
      </c>
      <c r="D40" s="8" t="s">
        <v>271</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8"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8" t="s">
        <v>271</v>
      </c>
      <c r="E48" s="14" t="s">
        <v>279</v>
      </c>
      <c r="F48" s="13"/>
      <c r="G48" s="13"/>
    </row>
    <row r="49" spans="1:7" ht="17">
      <c r="A49" s="60"/>
      <c r="B49" s="43" t="str">
        <f>Critères!B48</f>
        <v>8.4</v>
      </c>
      <c r="C49" s="13" t="str">
        <f>Critères!C48</f>
        <v>Pour chaque page web ayant une langue par défaut, le code de langue est-il pertinent ?</v>
      </c>
      <c r="D49" s="8"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272</v>
      </c>
      <c r="E56" s="14" t="s">
        <v>279</v>
      </c>
      <c r="F56" s="13" t="s">
        <v>351</v>
      </c>
      <c r="G56" s="13"/>
    </row>
    <row r="57" spans="1:7" ht="24">
      <c r="A57" s="60"/>
      <c r="B57" s="43" t="str">
        <f>Critères!B56</f>
        <v>9.2</v>
      </c>
      <c r="C57" s="13" t="str">
        <f>Critères!C56</f>
        <v>Dans chaque page web, la structure du document est-elle cohérente (hors cas particuliers) ?</v>
      </c>
      <c r="D57" s="8" t="s">
        <v>272</v>
      </c>
      <c r="E57" s="14" t="s">
        <v>279</v>
      </c>
      <c r="F57" s="13" t="s">
        <v>356</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272</v>
      </c>
      <c r="E65" s="14" t="s">
        <v>279</v>
      </c>
      <c r="F65" s="13" t="s">
        <v>365</v>
      </c>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24">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272</v>
      </c>
      <c r="E92" s="14"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8" t="s">
        <v>271</v>
      </c>
      <c r="E93" s="14" t="s">
        <v>279</v>
      </c>
      <c r="F93" s="13" t="s">
        <v>394</v>
      </c>
      <c r="G93" s="13"/>
    </row>
    <row r="94" spans="1:7" ht="17">
      <c r="A94" s="60"/>
      <c r="B94" s="43" t="str">
        <f>Critères!B93</f>
        <v>12.8</v>
      </c>
      <c r="C94" s="13" t="str">
        <f>Critères!C93</f>
        <v>Dans chaque page web, l’ordre de tabulation est-il cohérent ?</v>
      </c>
      <c r="D94" s="8" t="s">
        <v>271</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243" priority="1" stopIfTrue="1" operator="equal">
      <formula>"C"</formula>
    </cfRule>
    <cfRule type="cellIs" dxfId="242" priority="2" stopIfTrue="1" operator="equal">
      <formula>"NC"</formula>
    </cfRule>
    <cfRule type="cellIs" dxfId="241" priority="3" stopIfTrue="1" operator="equal">
      <formula>"NA"</formula>
    </cfRule>
    <cfRule type="cellIs" dxfId="240" priority="4" stopIfTrue="1" operator="equal">
      <formula>"NT"</formula>
    </cfRule>
  </conditionalFormatting>
  <conditionalFormatting sqref="E4:E109">
    <cfRule type="cellIs" dxfId="239" priority="5" stopIfTrue="1" operator="equal">
      <formula>"D"</formula>
    </cfRule>
    <cfRule type="cellIs" dxfId="238" priority="6" stopIfTrue="1" operator="equal">
      <formula>"N"</formula>
    </cfRule>
  </conditionalFormatting>
  <dataValidations count="2">
    <dataValidation type="list" showErrorMessage="1" sqref="D4:D109" xr:uid="{303C47A8-CC88-E943-9CE5-489477A4712A}">
      <formula1>"C,NC,NA,NT"</formula1>
    </dataValidation>
    <dataValidation type="list" showErrorMessage="1" sqref="E4:E109" xr:uid="{4675E405-C460-364F-A442-8464F88F7B2F}">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A2E8-F98C-424A-9EB2-5F8B3F5835CA}">
  <dimension ref="A1:BL109"/>
  <sheetViews>
    <sheetView topLeftCell="A16" zoomScale="125" workbookViewId="0">
      <selection activeCell="D92" sqref="D92:F94"/>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CONCATENATE(Échantillon!B14," : ",Échantillon!C14)</f>
        <v>Recherche : https://www.ramsaysante.fr/recherche</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272</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271</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24">
      <c r="A39" s="60" t="str">
        <f>Critères!$A$38</f>
        <v>LIENS</v>
      </c>
      <c r="B39" s="43" t="str">
        <f>Critères!B38</f>
        <v>6.1</v>
      </c>
      <c r="C39" s="13" t="str">
        <f>Critères!C38</f>
        <v>Chaque lien est-il explicite (hors cas particuliers) ?</v>
      </c>
      <c r="D39" s="8" t="s">
        <v>272</v>
      </c>
      <c r="E39" s="14" t="s">
        <v>279</v>
      </c>
      <c r="F39" s="13" t="s">
        <v>333</v>
      </c>
      <c r="G39" s="13"/>
    </row>
    <row r="40" spans="1:7" ht="17">
      <c r="A40" s="60"/>
      <c r="B40" s="43" t="str">
        <f>Critères!B39</f>
        <v>6.2</v>
      </c>
      <c r="C40" s="13" t="str">
        <f>Critères!C39</f>
        <v>Dans chaque page web, chaque lien a-t-il un intitulé ?</v>
      </c>
      <c r="D40" s="8" t="s">
        <v>271</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272</v>
      </c>
      <c r="E41" s="14" t="s">
        <v>279</v>
      </c>
      <c r="F41" s="13" t="s">
        <v>387</v>
      </c>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271</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272</v>
      </c>
      <c r="E44" s="14" t="s">
        <v>279</v>
      </c>
      <c r="F44" s="13" t="s">
        <v>386</v>
      </c>
      <c r="G44" s="13"/>
    </row>
    <row r="45" spans="1:7" ht="24">
      <c r="A45" s="60"/>
      <c r="B45" s="43" t="str">
        <f>Critères!B44</f>
        <v>7.5</v>
      </c>
      <c r="C45" s="13" t="str">
        <f>Critères!C44</f>
        <v>Dans chaque page web, les messages de statut sont-ils correctement restitués par les technologies d’assistance ?</v>
      </c>
      <c r="D45" s="8" t="s">
        <v>272</v>
      </c>
      <c r="E45" s="14" t="s">
        <v>279</v>
      </c>
      <c r="F45" s="13" t="s">
        <v>385</v>
      </c>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17" customHeight="1">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272</v>
      </c>
      <c r="E54" s="14" t="s">
        <v>279</v>
      </c>
      <c r="F54" s="13" t="s">
        <v>344</v>
      </c>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272</v>
      </c>
      <c r="E56" s="14" t="s">
        <v>279</v>
      </c>
      <c r="F56" s="13" t="s">
        <v>352</v>
      </c>
      <c r="G56" s="13"/>
    </row>
    <row r="57" spans="1:7" ht="24">
      <c r="A57" s="60"/>
      <c r="B57" s="43" t="str">
        <f>Critères!B56</f>
        <v>9.2</v>
      </c>
      <c r="C57" s="13" t="str">
        <f>Critères!C56</f>
        <v>Dans chaque page web, la structure du document est-elle cohérente (hors cas particuliers) ?</v>
      </c>
      <c r="D57" s="8" t="s">
        <v>272</v>
      </c>
      <c r="E57" s="14" t="s">
        <v>279</v>
      </c>
      <c r="F57" s="13" t="s">
        <v>356</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271</v>
      </c>
      <c r="E74" s="14" t="s">
        <v>279</v>
      </c>
      <c r="F74" s="13"/>
      <c r="G74" s="13"/>
    </row>
    <row r="75" spans="1:7" ht="24">
      <c r="A75" s="60"/>
      <c r="B75" s="43" t="str">
        <f>Critères!B74</f>
        <v>11.2</v>
      </c>
      <c r="C75" s="13" t="str">
        <f>Critères!C74</f>
        <v>Chaque étiquette associée à un champ de formulaire est-elle pertinente (hors cas particuliers) ?</v>
      </c>
      <c r="D75" s="8" t="s">
        <v>271</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24">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272</v>
      </c>
      <c r="E82" s="14" t="s">
        <v>279</v>
      </c>
      <c r="F82" s="13" t="s">
        <v>377</v>
      </c>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272</v>
      </c>
      <c r="E92" s="14"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8" t="s">
        <v>271</v>
      </c>
      <c r="E93" s="14" t="s">
        <v>279</v>
      </c>
      <c r="F93" s="13" t="s">
        <v>394</v>
      </c>
      <c r="G93" s="13"/>
    </row>
    <row r="94" spans="1:7" ht="17">
      <c r="A94" s="60"/>
      <c r="B94" s="43" t="str">
        <f>Critères!B93</f>
        <v>12.8</v>
      </c>
      <c r="C94" s="13" t="str">
        <f>Critères!C93</f>
        <v>Dans chaque page web, l’ordre de tabulation est-il cohérent ?</v>
      </c>
      <c r="D94" s="8" t="s">
        <v>271</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45">
    <cfRule type="cellIs" dxfId="237" priority="94" stopIfTrue="1" operator="equal">
      <formula>"NT"</formula>
    </cfRule>
    <cfRule type="cellIs" dxfId="236" priority="93" stopIfTrue="1" operator="equal">
      <formula>"NA"</formula>
    </cfRule>
    <cfRule type="cellIs" dxfId="235" priority="92" stopIfTrue="1" operator="equal">
      <formula>"NC"</formula>
    </cfRule>
    <cfRule type="cellIs" dxfId="234" priority="91" stopIfTrue="1" operator="equal">
      <formula>"C"</formula>
    </cfRule>
  </conditionalFormatting>
  <conditionalFormatting sqref="D47">
    <cfRule type="cellIs" dxfId="233" priority="90" stopIfTrue="1" operator="equal">
      <formula>"NT"</formula>
    </cfRule>
    <cfRule type="cellIs" dxfId="232" priority="89" stopIfTrue="1" operator="equal">
      <formula>"NA"</formula>
    </cfRule>
    <cfRule type="cellIs" dxfId="231" priority="88" stopIfTrue="1" operator="equal">
      <formula>"NC"</formula>
    </cfRule>
    <cfRule type="cellIs" dxfId="230" priority="87" stopIfTrue="1" operator="equal">
      <formula>"C"</formula>
    </cfRule>
  </conditionalFormatting>
  <conditionalFormatting sqref="D50:D109">
    <cfRule type="cellIs" dxfId="229" priority="1" stopIfTrue="1" operator="equal">
      <formula>"C"</formula>
    </cfRule>
    <cfRule type="cellIs" dxfId="228" priority="2" stopIfTrue="1" operator="equal">
      <formula>"NC"</formula>
    </cfRule>
    <cfRule type="cellIs" dxfId="227" priority="3" stopIfTrue="1" operator="equal">
      <formula>"NA"</formula>
    </cfRule>
    <cfRule type="cellIs" dxfId="226" priority="4" stopIfTrue="1" operator="equal">
      <formula>"NT"</formula>
    </cfRule>
  </conditionalFormatting>
  <conditionalFormatting sqref="E4:E109">
    <cfRule type="cellIs" dxfId="225" priority="5" stopIfTrue="1" operator="equal">
      <formula>"D"</formula>
    </cfRule>
    <cfRule type="cellIs" dxfId="224" priority="6" stopIfTrue="1" operator="equal">
      <formula>"N"</formula>
    </cfRule>
  </conditionalFormatting>
  <dataValidations count="2">
    <dataValidation type="list" showErrorMessage="1" sqref="D4:D45 D47 D50:D109" xr:uid="{9260A743-2319-3544-8537-7F849C6243E9}">
      <formula1>"C,NC,NA,NT"</formula1>
    </dataValidation>
    <dataValidation type="list" showErrorMessage="1" sqref="E4:E109" xr:uid="{6F2530AD-1E91-C043-9127-34976D9C8D66}">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04EC-B6E2-C545-805E-6C7012BEB47B}">
  <dimension ref="A1:BL109"/>
  <sheetViews>
    <sheetView topLeftCell="A12" zoomScale="150" workbookViewId="0">
      <selection activeCell="F40" sqref="F40"/>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CONCATENATE(Échantillon!B15," : ",Échantillon!C15)</f>
        <v>Page hub Actualités : https://www.ramsaysante.fr/actualites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272</v>
      </c>
      <c r="E5" s="14" t="s">
        <v>279</v>
      </c>
      <c r="F5" s="13" t="s">
        <v>311</v>
      </c>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272</v>
      </c>
      <c r="E16" s="14" t="s">
        <v>279</v>
      </c>
      <c r="F16" s="13" t="s">
        <v>316</v>
      </c>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272</v>
      </c>
      <c r="E39" s="14" t="s">
        <v>279</v>
      </c>
      <c r="F39" s="13" t="s">
        <v>335</v>
      </c>
      <c r="G39" s="13"/>
    </row>
    <row r="40" spans="1:7" ht="17">
      <c r="A40" s="60"/>
      <c r="B40" s="43" t="str">
        <f>Critères!B39</f>
        <v>6.2</v>
      </c>
      <c r="C40" s="13" t="str">
        <f>Critères!C39</f>
        <v>Dans chaque page web, chaque lien a-t-il un intitulé ?</v>
      </c>
      <c r="D40" s="8" t="s">
        <v>272</v>
      </c>
      <c r="E40" s="14" t="s">
        <v>279</v>
      </c>
      <c r="F40" s="13" t="s">
        <v>334</v>
      </c>
      <c r="G40" s="13"/>
    </row>
    <row r="41" spans="1:7" ht="17">
      <c r="A41" s="60" t="str">
        <f>Critères!$A$40</f>
        <v>SCRIPTS</v>
      </c>
      <c r="B41" s="43" t="str">
        <f>Critères!B40</f>
        <v>7.1</v>
      </c>
      <c r="C41" s="13" t="str">
        <f>Critères!C40</f>
        <v>Chaque script est-il, si nécessaire, compatible avec les technologies d’assistance ?</v>
      </c>
      <c r="D41" s="8" t="s">
        <v>272</v>
      </c>
      <c r="E41" s="14" t="s">
        <v>279</v>
      </c>
      <c r="F41" s="13" t="s">
        <v>387</v>
      </c>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271</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272</v>
      </c>
      <c r="E44" s="14" t="s">
        <v>279</v>
      </c>
      <c r="F44" s="13" t="s">
        <v>386</v>
      </c>
      <c r="G44" s="13"/>
    </row>
    <row r="45" spans="1:7" ht="24">
      <c r="A45" s="60"/>
      <c r="B45" s="43" t="str">
        <f>Critères!B44</f>
        <v>7.5</v>
      </c>
      <c r="C45" s="13" t="str">
        <f>Critères!C44</f>
        <v>Dans chaque page web, les messages de statut sont-ils correctement restitués par les technologies d’assistance ?</v>
      </c>
      <c r="D45" s="8" t="s">
        <v>272</v>
      </c>
      <c r="E45" s="14" t="s">
        <v>279</v>
      </c>
      <c r="F45" s="13" t="s">
        <v>385</v>
      </c>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24" customHeight="1">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36">
      <c r="A54" s="60"/>
      <c r="B54" s="43" t="str">
        <f>Critères!B53</f>
        <v>8.9</v>
      </c>
      <c r="C54" s="13" t="str">
        <f>Critères!C53</f>
        <v>Dans chaque page web, les balises ne doivent pas être utilisées uniquement à des fins de présentation. Cette règle est-elle respectée ?</v>
      </c>
      <c r="D54" s="8" t="s">
        <v>272</v>
      </c>
      <c r="E54" s="14" t="s">
        <v>279</v>
      </c>
      <c r="F54" s="13" t="s">
        <v>346</v>
      </c>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271</v>
      </c>
      <c r="E56" s="14" t="s">
        <v>279</v>
      </c>
      <c r="F56" s="13"/>
      <c r="G56" s="13"/>
    </row>
    <row r="57" spans="1:7" ht="24">
      <c r="A57" s="60"/>
      <c r="B57" s="43" t="str">
        <f>Critères!B56</f>
        <v>9.2</v>
      </c>
      <c r="C57" s="13" t="str">
        <f>Critères!C56</f>
        <v>Dans chaque page web, la structure du document est-elle cohérente (hors cas particuliers) ?</v>
      </c>
      <c r="D57" s="8" t="s">
        <v>272</v>
      </c>
      <c r="E57" s="14" t="s">
        <v>279</v>
      </c>
      <c r="F57" s="13" t="s">
        <v>357</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272</v>
      </c>
      <c r="E65" s="14" t="s">
        <v>279</v>
      </c>
      <c r="F65" s="13" t="s">
        <v>365</v>
      </c>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271</v>
      </c>
      <c r="E74" s="14" t="s">
        <v>279</v>
      </c>
      <c r="F74" s="13"/>
      <c r="G74" s="13"/>
    </row>
    <row r="75" spans="1:7" ht="24">
      <c r="A75" s="60"/>
      <c r="B75" s="43" t="str">
        <f>Critères!B74</f>
        <v>11.2</v>
      </c>
      <c r="C75" s="13" t="str">
        <f>Critères!C74</f>
        <v>Chaque étiquette associée à un champ de formulaire est-elle pertinente (hors cas particuliers) ?</v>
      </c>
      <c r="D75" s="8" t="s">
        <v>271</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17">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272</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396</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45">
    <cfRule type="cellIs" dxfId="223" priority="2" stopIfTrue="1" operator="equal">
      <formula>"NC"</formula>
    </cfRule>
    <cfRule type="cellIs" dxfId="222" priority="3" stopIfTrue="1" operator="equal">
      <formula>"NA"</formula>
    </cfRule>
    <cfRule type="cellIs" dxfId="221" priority="4" stopIfTrue="1" operator="equal">
      <formula>"NT"</formula>
    </cfRule>
    <cfRule type="cellIs" dxfId="220" priority="1" stopIfTrue="1" operator="equal">
      <formula>"C"</formula>
    </cfRule>
  </conditionalFormatting>
  <conditionalFormatting sqref="D47">
    <cfRule type="cellIs" dxfId="219" priority="94" stopIfTrue="1" operator="equal">
      <formula>"NT"</formula>
    </cfRule>
    <cfRule type="cellIs" dxfId="218" priority="93" stopIfTrue="1" operator="equal">
      <formula>"NA"</formula>
    </cfRule>
    <cfRule type="cellIs" dxfId="217" priority="92" stopIfTrue="1" operator="equal">
      <formula>"NC"</formula>
    </cfRule>
    <cfRule type="cellIs" dxfId="216" priority="91" stopIfTrue="1" operator="equal">
      <formula>"C"</formula>
    </cfRule>
  </conditionalFormatting>
  <conditionalFormatting sqref="D50:D91">
    <cfRule type="cellIs" dxfId="215" priority="7" stopIfTrue="1" operator="equal">
      <formula>"C"</formula>
    </cfRule>
    <cfRule type="cellIs" dxfId="214" priority="8" stopIfTrue="1" operator="equal">
      <formula>"NC"</formula>
    </cfRule>
    <cfRule type="cellIs" dxfId="213" priority="9" stopIfTrue="1" operator="equal">
      <formula>"NA"</formula>
    </cfRule>
    <cfRule type="cellIs" dxfId="212" priority="10" stopIfTrue="1" operator="equal">
      <formula>"NT"</formula>
    </cfRule>
  </conditionalFormatting>
  <conditionalFormatting sqref="D95:D109">
    <cfRule type="cellIs" dxfId="211" priority="19" stopIfTrue="1" operator="equal">
      <formula>"C"</formula>
    </cfRule>
    <cfRule type="cellIs" dxfId="210" priority="22" stopIfTrue="1" operator="equal">
      <formula>"NT"</formula>
    </cfRule>
    <cfRule type="cellIs" dxfId="209" priority="21" stopIfTrue="1" operator="equal">
      <formula>"NA"</formula>
    </cfRule>
    <cfRule type="cellIs" dxfId="208" priority="20" stopIfTrue="1" operator="equal">
      <formula>"NC"</formula>
    </cfRule>
  </conditionalFormatting>
  <conditionalFormatting sqref="E4:E91">
    <cfRule type="cellIs" dxfId="207" priority="5" stopIfTrue="1" operator="equal">
      <formula>"D"</formula>
    </cfRule>
    <cfRule type="cellIs" dxfId="206" priority="6" stopIfTrue="1" operator="equal">
      <formula>"N"</formula>
    </cfRule>
  </conditionalFormatting>
  <conditionalFormatting sqref="E95:E109">
    <cfRule type="cellIs" dxfId="205" priority="112" stopIfTrue="1" operator="equal">
      <formula>"N"</formula>
    </cfRule>
    <cfRule type="cellIs" dxfId="204" priority="111" stopIfTrue="1" operator="equal">
      <formula>"D"</formula>
    </cfRule>
  </conditionalFormatting>
  <dataValidations count="2">
    <dataValidation type="list" showErrorMessage="1" sqref="D47 D4:D45 D50:D91 D95:D109" xr:uid="{0497D412-0ACD-564F-92F9-07D2CC75202C}">
      <formula1>"C,NC,NA,NT"</formula1>
    </dataValidation>
    <dataValidation type="list" showErrorMessage="1" sqref="E4:E91 E95:E109" xr:uid="{CAE05BAC-E3D9-5A4A-AFCE-479788C9C7AE}">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69B3-3DC6-7A4F-B0E1-954E28ACD86F}">
  <dimension ref="A1:BL109"/>
  <sheetViews>
    <sheetView topLeftCell="A17" zoomScale="118" workbookViewId="0">
      <selection activeCell="F61" sqref="F61"/>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CONCATENATE(Échantillon!B16," : ",Échantillon!C16)</f>
        <v>Page hub Patient : https://www.ramsaysante.fr/vous-etes-patient-ramsay</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48">
      <c r="A5" s="60"/>
      <c r="B5" s="43" t="str">
        <f>Critères!B4</f>
        <v>1.2</v>
      </c>
      <c r="C5" s="13" t="str">
        <f>Critères!C4</f>
        <v>Chaque image de décoration est-elle correctement ignorée par les technologies d’assistance ?</v>
      </c>
      <c r="D5" s="8" t="s">
        <v>272</v>
      </c>
      <c r="E5" s="14" t="s">
        <v>279</v>
      </c>
      <c r="F5" s="13" t="s">
        <v>312</v>
      </c>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272</v>
      </c>
      <c r="E16" s="14" t="s">
        <v>279</v>
      </c>
      <c r="F16" s="13" t="s">
        <v>317</v>
      </c>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318</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24">
      <c r="A39" s="60" t="str">
        <f>Critères!$A$38</f>
        <v>LIENS</v>
      </c>
      <c r="B39" s="43" t="str">
        <f>Critères!B38</f>
        <v>6.1</v>
      </c>
      <c r="C39" s="13" t="str">
        <f>Critères!C38</f>
        <v>Chaque lien est-il explicite (hors cas particuliers) ?</v>
      </c>
      <c r="D39" s="8" t="s">
        <v>272</v>
      </c>
      <c r="E39" s="14" t="s">
        <v>279</v>
      </c>
      <c r="F39" s="13" t="s">
        <v>336</v>
      </c>
      <c r="G39" s="13"/>
    </row>
    <row r="40" spans="1:7" ht="17">
      <c r="A40" s="60"/>
      <c r="B40" s="43" t="str">
        <f>Critères!B39</f>
        <v>6.2</v>
      </c>
      <c r="C40" s="13" t="str">
        <f>Critères!C39</f>
        <v>Dans chaque page web, chaque lien a-t-il un intitulé ?</v>
      </c>
      <c r="D40" s="8" t="s">
        <v>272</v>
      </c>
      <c r="E40" s="14" t="s">
        <v>279</v>
      </c>
      <c r="F40" s="13" t="s">
        <v>337</v>
      </c>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24" customHeight="1">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271</v>
      </c>
      <c r="E56" s="14" t="s">
        <v>279</v>
      </c>
      <c r="F56" s="13"/>
      <c r="G56" s="13"/>
    </row>
    <row r="57" spans="1:7" ht="24">
      <c r="A57" s="60"/>
      <c r="B57" s="43" t="str">
        <f>Critères!B56</f>
        <v>9.2</v>
      </c>
      <c r="C57" s="13" t="str">
        <f>Critères!C56</f>
        <v>Dans chaque page web, la structure du document est-elle cohérente (hors cas particuliers) ?</v>
      </c>
      <c r="D57" s="8" t="s">
        <v>272</v>
      </c>
      <c r="E57" s="14" t="s">
        <v>279</v>
      </c>
      <c r="F57" s="13" t="s">
        <v>357</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272</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272</v>
      </c>
      <c r="E65" s="14" t="s">
        <v>279</v>
      </c>
      <c r="F65" s="13" t="s">
        <v>366</v>
      </c>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17">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396</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272</v>
      </c>
      <c r="E105" s="14" t="s">
        <v>279</v>
      </c>
      <c r="F105" s="13" t="s">
        <v>362</v>
      </c>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45">
    <cfRule type="cellIs" dxfId="203" priority="1" stopIfTrue="1" operator="equal">
      <formula>"C"</formula>
    </cfRule>
    <cfRule type="cellIs" dxfId="202" priority="2" stopIfTrue="1" operator="equal">
      <formula>"NC"</formula>
    </cfRule>
    <cfRule type="cellIs" dxfId="201" priority="3" stopIfTrue="1" operator="equal">
      <formula>"NA"</formula>
    </cfRule>
    <cfRule type="cellIs" dxfId="200" priority="4" stopIfTrue="1" operator="equal">
      <formula>"NT"</formula>
    </cfRule>
  </conditionalFormatting>
  <conditionalFormatting sqref="D47">
    <cfRule type="cellIs" dxfId="199" priority="92" stopIfTrue="1" operator="equal">
      <formula>"NT"</formula>
    </cfRule>
    <cfRule type="cellIs" dxfId="198" priority="91" stopIfTrue="1" operator="equal">
      <formula>"NA"</formula>
    </cfRule>
    <cfRule type="cellIs" dxfId="197" priority="90" stopIfTrue="1" operator="equal">
      <formula>"NC"</formula>
    </cfRule>
    <cfRule type="cellIs" dxfId="196" priority="89" stopIfTrue="1" operator="equal">
      <formula>"C"</formula>
    </cfRule>
  </conditionalFormatting>
  <conditionalFormatting sqref="D50:D91">
    <cfRule type="cellIs" dxfId="195" priority="7" stopIfTrue="1" operator="equal">
      <formula>"C"</formula>
    </cfRule>
    <cfRule type="cellIs" dxfId="194" priority="8" stopIfTrue="1" operator="equal">
      <formula>"NC"</formula>
    </cfRule>
    <cfRule type="cellIs" dxfId="193" priority="9" stopIfTrue="1" operator="equal">
      <formula>"NA"</formula>
    </cfRule>
    <cfRule type="cellIs" dxfId="192" priority="10" stopIfTrue="1" operator="equal">
      <formula>"NT"</formula>
    </cfRule>
  </conditionalFormatting>
  <conditionalFormatting sqref="D95:D109">
    <cfRule type="cellIs" dxfId="191" priority="15" stopIfTrue="1" operator="equal">
      <formula>"C"</formula>
    </cfRule>
    <cfRule type="cellIs" dxfId="190" priority="16" stopIfTrue="1" operator="equal">
      <formula>"NC"</formula>
    </cfRule>
    <cfRule type="cellIs" dxfId="189" priority="17" stopIfTrue="1" operator="equal">
      <formula>"NA"</formula>
    </cfRule>
    <cfRule type="cellIs" dxfId="188" priority="18" stopIfTrue="1" operator="equal">
      <formula>"NT"</formula>
    </cfRule>
  </conditionalFormatting>
  <conditionalFormatting sqref="E4:E91">
    <cfRule type="cellIs" dxfId="187" priority="5" stopIfTrue="1" operator="equal">
      <formula>"D"</formula>
    </cfRule>
    <cfRule type="cellIs" dxfId="186" priority="6" stopIfTrue="1" operator="equal">
      <formula>"N"</formula>
    </cfRule>
  </conditionalFormatting>
  <conditionalFormatting sqref="E95:E109">
    <cfRule type="cellIs" dxfId="185" priority="76" stopIfTrue="1" operator="equal">
      <formula>"N"</formula>
    </cfRule>
    <cfRule type="cellIs" dxfId="184" priority="75" stopIfTrue="1" operator="equal">
      <formula>"D"</formula>
    </cfRule>
  </conditionalFormatting>
  <dataValidations count="2">
    <dataValidation type="list" showErrorMessage="1" sqref="D4:D45 D47 D50:D91 D95:D109" xr:uid="{2AEACDA6-6CA6-4846-86A8-185C66A99B48}">
      <formula1>"C,NC,NA,NT"</formula1>
    </dataValidation>
    <dataValidation type="list" showErrorMessage="1" sqref="E4:E91 E95:E109" xr:uid="{B5B38041-1B73-404C-8C09-1DBF46BDFAB0}">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280FF-0278-2147-89E5-840A0DF8233A}">
  <dimension ref="A1:AMC109"/>
  <sheetViews>
    <sheetView topLeftCell="A18" zoomScale="93" workbookViewId="0">
      <selection activeCell="F93" sqref="F93"/>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CONCATENATE(Échantillon!B17," : ",Échantillon!C17)</f>
        <v>Page Trouvez un établissement : https://www.ramsaysante.fr/trouvez-l%E2%80%99etablissement-le-plus-proche-de-chez-vous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49" t="s">
        <v>271</v>
      </c>
      <c r="E4" s="20" t="s">
        <v>279</v>
      </c>
      <c r="F4" s="13"/>
      <c r="G4" s="13"/>
      <c r="H4"/>
    </row>
    <row r="5" spans="1:8" ht="60">
      <c r="A5" s="60"/>
      <c r="B5" s="43" t="str">
        <f>Critères!B4</f>
        <v>1.2</v>
      </c>
      <c r="C5" s="13" t="str">
        <f>Critères!C4</f>
        <v>Chaque image de décoration est-elle correctement ignorée par les technologies d’assistance ?</v>
      </c>
      <c r="D5" s="50" t="s">
        <v>272</v>
      </c>
      <c r="E5" s="51" t="s">
        <v>279</v>
      </c>
      <c r="F5" s="52" t="s">
        <v>309</v>
      </c>
      <c r="G5" s="13"/>
    </row>
    <row r="6" spans="1:8" ht="24">
      <c r="A6" s="60"/>
      <c r="B6" s="43" t="str">
        <f>Critères!B5</f>
        <v>1.3</v>
      </c>
      <c r="C6" s="13" t="str">
        <f>Critères!C5</f>
        <v>Pour chaque image porteuse d'information ayant une alternative textuelle, cette alternative est-elle pertinente (hors cas particuliers) ?</v>
      </c>
      <c r="D6" s="49" t="s">
        <v>271</v>
      </c>
      <c r="E6" s="51" t="s">
        <v>279</v>
      </c>
      <c r="F6" s="52"/>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51" t="s">
        <v>279</v>
      </c>
      <c r="F7" s="52"/>
      <c r="G7" s="13"/>
    </row>
    <row r="8" spans="1:8" ht="24">
      <c r="A8" s="60"/>
      <c r="B8" s="43" t="str">
        <f>Critères!B7</f>
        <v>1.5</v>
      </c>
      <c r="C8" s="13" t="str">
        <f>Critères!C7</f>
        <v>Pour chaque image utilisée comme CAPTCHA, une solution d’accès alternatif au contenu ou à la fonction du CAPTCHA est-elle présente ?</v>
      </c>
      <c r="D8" s="8" t="s">
        <v>273</v>
      </c>
      <c r="E8" s="51" t="s">
        <v>279</v>
      </c>
      <c r="F8" s="14"/>
      <c r="G8" s="13"/>
    </row>
    <row r="9" spans="1:8" ht="24">
      <c r="A9" s="60"/>
      <c r="B9" s="43" t="str">
        <f>Critères!B8</f>
        <v>1.6</v>
      </c>
      <c r="C9" s="13" t="str">
        <f>Critères!C8</f>
        <v>Chaque image porteuse d’information a-t-elle, si nécessaire, une description détaillée ?</v>
      </c>
      <c r="D9" s="8" t="s">
        <v>273</v>
      </c>
      <c r="E9" s="51"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272</v>
      </c>
      <c r="E16" s="14" t="s">
        <v>279</v>
      </c>
      <c r="F16" s="13" t="s">
        <v>319</v>
      </c>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320</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24">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272</v>
      </c>
      <c r="E39" s="14" t="s">
        <v>279</v>
      </c>
      <c r="F39" s="13"/>
      <c r="G39" s="13"/>
    </row>
    <row r="40" spans="1:7" ht="17">
      <c r="A40" s="60"/>
      <c r="B40" s="43" t="str">
        <f>Critères!B39</f>
        <v>6.2</v>
      </c>
      <c r="C40" s="13" t="str">
        <f>Critères!C39</f>
        <v>Dans chaque page web, chaque lien a-t-il un intitulé ?</v>
      </c>
      <c r="D40" s="8" t="s">
        <v>272</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272</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271</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272</v>
      </c>
      <c r="E44" s="14" t="s">
        <v>279</v>
      </c>
      <c r="F44" s="13" t="s">
        <v>388</v>
      </c>
      <c r="G44" s="13"/>
    </row>
    <row r="45" spans="1:7" ht="24">
      <c r="A45" s="60"/>
      <c r="B45" s="43" t="str">
        <f>Critères!B44</f>
        <v>7.5</v>
      </c>
      <c r="C45" s="13" t="str">
        <f>Critères!C44</f>
        <v>Dans chaque page web, les messages de statut sont-ils correctement restitués par les technologies d’assistance ?</v>
      </c>
      <c r="D45" s="8" t="s">
        <v>272</v>
      </c>
      <c r="E45" s="14" t="s">
        <v>279</v>
      </c>
      <c r="F45" s="13" t="s">
        <v>385</v>
      </c>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24">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48">
      <c r="A56" s="60" t="str">
        <f>Critères!$A$55</f>
        <v>STRUCTURATION</v>
      </c>
      <c r="B56" s="43" t="str">
        <f>Critères!B55</f>
        <v>9.1</v>
      </c>
      <c r="C56" s="13" t="str">
        <f>Critères!C55</f>
        <v>Dans chaque page web, l’information est-elle structurée par l’utilisation appropriée de titres ?</v>
      </c>
      <c r="D56" s="8" t="s">
        <v>272</v>
      </c>
      <c r="E56" s="14" t="s">
        <v>279</v>
      </c>
      <c r="F56" s="13" t="s">
        <v>353</v>
      </c>
      <c r="G56" s="13"/>
    </row>
    <row r="57" spans="1:7" ht="24">
      <c r="A57" s="60"/>
      <c r="B57" s="43" t="str">
        <f>Critères!B56</f>
        <v>9.2</v>
      </c>
      <c r="C57" s="13" t="str">
        <f>Critères!C56</f>
        <v>Dans chaque page web, la structure du document est-elle cohérente (hors cas particuliers) ?</v>
      </c>
      <c r="D57" s="8" t="s">
        <v>272</v>
      </c>
      <c r="E57" s="14" t="s">
        <v>279</v>
      </c>
      <c r="F57" s="13" t="s">
        <v>357</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272</v>
      </c>
      <c r="E65" s="14" t="s">
        <v>279</v>
      </c>
      <c r="F65" s="13" t="s">
        <v>365</v>
      </c>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271</v>
      </c>
      <c r="E73" s="14" t="s">
        <v>279</v>
      </c>
      <c r="F73" s="13"/>
      <c r="G73" s="13"/>
    </row>
    <row r="74" spans="1:7" ht="17">
      <c r="A74" s="60" t="str">
        <f>Critères!$A$73</f>
        <v>FORMULAIRES</v>
      </c>
      <c r="B74" s="43" t="str">
        <f>Critères!B73</f>
        <v>11.1</v>
      </c>
      <c r="C74" s="13" t="str">
        <f>Critères!C73</f>
        <v>Chaque champ de formulaire a-t-il une étiquette ?</v>
      </c>
      <c r="D74" s="8" t="s">
        <v>272</v>
      </c>
      <c r="E74" s="14" t="s">
        <v>279</v>
      </c>
      <c r="F74" s="13" t="s">
        <v>379</v>
      </c>
      <c r="G74" s="13"/>
    </row>
    <row r="75" spans="1:7" ht="24">
      <c r="A75" s="60"/>
      <c r="B75" s="43" t="str">
        <f>Critères!B74</f>
        <v>11.2</v>
      </c>
      <c r="C75" s="13" t="str">
        <f>Critères!C74</f>
        <v>Chaque étiquette associée à un champ de formulaire est-elle pertinente (hors cas particuliers) ?</v>
      </c>
      <c r="D75" s="8" t="s">
        <v>272</v>
      </c>
      <c r="E75" s="14" t="s">
        <v>279</v>
      </c>
      <c r="F75" s="13" t="s">
        <v>378</v>
      </c>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24">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272</v>
      </c>
      <c r="E81" s="14" t="s">
        <v>279</v>
      </c>
      <c r="F81" s="13" t="s">
        <v>380</v>
      </c>
      <c r="G81" s="13"/>
    </row>
    <row r="82" spans="1:7" ht="24">
      <c r="A82" s="60"/>
      <c r="B82" s="43" t="str">
        <f>Critères!B81</f>
        <v>11.9</v>
      </c>
      <c r="C82" s="13" t="str">
        <f>Critères!C81</f>
        <v>Dans chaque formulaire, l’intitulé de chaque bouton est-il pertinent (hors cas particuliers) ?</v>
      </c>
      <c r="D82" s="8" t="s">
        <v>271</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396</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7:D45">
    <cfRule type="cellIs" dxfId="183" priority="1" stopIfTrue="1" operator="equal">
      <formula>"C"</formula>
    </cfRule>
    <cfRule type="cellIs" dxfId="182" priority="2" stopIfTrue="1" operator="equal">
      <formula>"NC"</formula>
    </cfRule>
    <cfRule type="cellIs" dxfId="181" priority="3" stopIfTrue="1" operator="equal">
      <formula>"NA"</formula>
    </cfRule>
    <cfRule type="cellIs" dxfId="180" priority="4" stopIfTrue="1" operator="equal">
      <formula>"NT"</formula>
    </cfRule>
  </conditionalFormatting>
  <conditionalFormatting sqref="D47">
    <cfRule type="cellIs" dxfId="179" priority="84" stopIfTrue="1" operator="equal">
      <formula>"NT"</formula>
    </cfRule>
    <cfRule type="cellIs" dxfId="178" priority="83" stopIfTrue="1" operator="equal">
      <formula>"NA"</formula>
    </cfRule>
    <cfRule type="cellIs" dxfId="177" priority="82" stopIfTrue="1" operator="equal">
      <formula>"NC"</formula>
    </cfRule>
    <cfRule type="cellIs" dxfId="176" priority="81" stopIfTrue="1" operator="equal">
      <formula>"C"</formula>
    </cfRule>
  </conditionalFormatting>
  <conditionalFormatting sqref="D50:D91">
    <cfRule type="cellIs" dxfId="175" priority="7" stopIfTrue="1" operator="equal">
      <formula>"C"</formula>
    </cfRule>
    <cfRule type="cellIs" dxfId="174" priority="8" stopIfTrue="1" operator="equal">
      <formula>"NC"</formula>
    </cfRule>
    <cfRule type="cellIs" dxfId="173" priority="9" stopIfTrue="1" operator="equal">
      <formula>"NA"</formula>
    </cfRule>
    <cfRule type="cellIs" dxfId="172" priority="10" stopIfTrue="1" operator="equal">
      <formula>"NT"</formula>
    </cfRule>
  </conditionalFormatting>
  <conditionalFormatting sqref="D95:D109">
    <cfRule type="cellIs" dxfId="171" priority="11" stopIfTrue="1" operator="equal">
      <formula>"C"</formula>
    </cfRule>
    <cfRule type="cellIs" dxfId="170" priority="12" stopIfTrue="1" operator="equal">
      <formula>"NC"</formula>
    </cfRule>
    <cfRule type="cellIs" dxfId="169" priority="13" stopIfTrue="1" operator="equal">
      <formula>"NA"</formula>
    </cfRule>
    <cfRule type="cellIs" dxfId="168" priority="14" stopIfTrue="1" operator="equal">
      <formula>"NT"</formula>
    </cfRule>
  </conditionalFormatting>
  <conditionalFormatting sqref="E10:E91">
    <cfRule type="cellIs" dxfId="167" priority="6" stopIfTrue="1" operator="equal">
      <formula>"N"</formula>
    </cfRule>
    <cfRule type="cellIs" dxfId="166" priority="5" stopIfTrue="1" operator="equal">
      <formula>"D"</formula>
    </cfRule>
  </conditionalFormatting>
  <conditionalFormatting sqref="E95:E109">
    <cfRule type="cellIs" dxfId="165" priority="68" stopIfTrue="1" operator="equal">
      <formula>"N"</formula>
    </cfRule>
    <cfRule type="cellIs" dxfId="164" priority="67" stopIfTrue="1" operator="equal">
      <formula>"D"</formula>
    </cfRule>
  </conditionalFormatting>
  <dataValidations count="2">
    <dataValidation type="list" showErrorMessage="1" sqref="D7:D45 D47 D50:D91 D95:D109" xr:uid="{29D92D10-8B3A-E647-8D2F-FD4DA367110A}">
      <formula1>"C,NC,NA,NT"</formula1>
    </dataValidation>
    <dataValidation type="list" showErrorMessage="1" sqref="E10:E91 E95:E109" xr:uid="{B7EDB94D-4D85-D242-A896-8F0DA46C9272}">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5454-B331-A54E-BF92-8AEECE46591F}">
  <dimension ref="A1:AMC109"/>
  <sheetViews>
    <sheetView topLeftCell="A17" zoomScale="116" workbookViewId="0">
      <selection activeCell="F67" sqref="F67"/>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CONCATENATE(Échantillon!B18," : ",Échantillon!C18)</f>
        <v>Pages recherche offres d'emploi : https://www.ramsaysante.fr/recrutement-nous-rejoindre/nos-offres-demploi</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49" t="s">
        <v>271</v>
      </c>
      <c r="E4" s="20" t="s">
        <v>279</v>
      </c>
      <c r="F4" s="13"/>
      <c r="G4" s="13"/>
      <c r="H4"/>
    </row>
    <row r="5" spans="1:8" ht="60">
      <c r="A5" s="60"/>
      <c r="B5" s="43" t="str">
        <f>Critères!B4</f>
        <v>1.2</v>
      </c>
      <c r="C5" s="13" t="str">
        <f>Critères!C4</f>
        <v>Chaque image de décoration est-elle correctement ignorée par les technologies d’assistance ?</v>
      </c>
      <c r="D5" s="50" t="s">
        <v>272</v>
      </c>
      <c r="E5" s="51" t="s">
        <v>279</v>
      </c>
      <c r="F5" s="52" t="s">
        <v>309</v>
      </c>
      <c r="G5" s="13"/>
    </row>
    <row r="6" spans="1:8" ht="24">
      <c r="A6" s="60"/>
      <c r="B6" s="43" t="str">
        <f>Critères!B5</f>
        <v>1.3</v>
      </c>
      <c r="C6" s="13" t="str">
        <f>Critères!C5</f>
        <v>Pour chaque image porteuse d'information ayant une alternative textuelle, cette alternative est-elle pertinente (hors cas particuliers) ?</v>
      </c>
      <c r="D6" s="49" t="s">
        <v>271</v>
      </c>
      <c r="E6" s="51" t="s">
        <v>279</v>
      </c>
      <c r="F6" s="52"/>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51" t="s">
        <v>279</v>
      </c>
      <c r="F7" s="52"/>
      <c r="G7" s="13"/>
    </row>
    <row r="8" spans="1:8" ht="24">
      <c r="A8" s="60"/>
      <c r="B8" s="43" t="str">
        <f>Critères!B7</f>
        <v>1.5</v>
      </c>
      <c r="C8" s="13" t="str">
        <f>Critères!C7</f>
        <v>Pour chaque image utilisée comme CAPTCHA, une solution d’accès alternatif au contenu ou à la fonction du CAPTCHA est-elle présente ?</v>
      </c>
      <c r="D8" s="8" t="s">
        <v>273</v>
      </c>
      <c r="E8" s="51" t="s">
        <v>279</v>
      </c>
      <c r="F8" s="14"/>
      <c r="G8" s="13"/>
    </row>
    <row r="9" spans="1:8" ht="17">
      <c r="A9" s="60"/>
      <c r="B9" s="43" t="str">
        <f>Critères!B8</f>
        <v>1.6</v>
      </c>
      <c r="C9" s="13" t="str">
        <f>Critères!C8</f>
        <v>Chaque image porteuse d’information a-t-elle, si nécessaire, une description détaillée ?</v>
      </c>
      <c r="D9" s="8" t="s">
        <v>273</v>
      </c>
      <c r="E9" s="51"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272</v>
      </c>
      <c r="E16" s="14" t="s">
        <v>279</v>
      </c>
      <c r="F16" s="13" t="s">
        <v>319</v>
      </c>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320</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272</v>
      </c>
      <c r="E39" s="14" t="s">
        <v>279</v>
      </c>
      <c r="F39" s="13"/>
      <c r="G39" s="13"/>
    </row>
    <row r="40" spans="1:7" ht="17">
      <c r="A40" s="60"/>
      <c r="B40" s="43" t="str">
        <f>Critères!B39</f>
        <v>6.2</v>
      </c>
      <c r="C40" s="13" t="str">
        <f>Critères!C39</f>
        <v>Dans chaque page web, chaque lien a-t-il un intitulé ?</v>
      </c>
      <c r="D40" s="8" t="s">
        <v>272</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272</v>
      </c>
      <c r="E41" s="14" t="s">
        <v>279</v>
      </c>
      <c r="F41" s="13" t="s">
        <v>389</v>
      </c>
      <c r="G41" s="13"/>
    </row>
    <row r="42" spans="1:7" ht="17">
      <c r="A42" s="60"/>
      <c r="B42" s="43" t="str">
        <f>Critères!B41</f>
        <v>7.2</v>
      </c>
      <c r="C42" s="13" t="str">
        <f>Critères!C41</f>
        <v>Pour chaque script ayant une alternative, cette alternative est-elle pertinente ?</v>
      </c>
      <c r="D42" s="8" t="s">
        <v>273</v>
      </c>
      <c r="E42" s="14" t="s">
        <v>279</v>
      </c>
      <c r="F42" s="13" t="s">
        <v>390</v>
      </c>
      <c r="G42" s="13"/>
    </row>
    <row r="43" spans="1:7" ht="24">
      <c r="A43" s="60"/>
      <c r="B43" s="43" t="str">
        <f>Critères!B42</f>
        <v>7.3</v>
      </c>
      <c r="C43" s="13" t="str">
        <f>Critères!C42</f>
        <v>Chaque script est-il contrôlable par le clavier et par tout dispositif de pointage (hors cas particuliers) ?</v>
      </c>
      <c r="D43" s="8" t="s">
        <v>272</v>
      </c>
      <c r="E43" s="14" t="s">
        <v>279</v>
      </c>
      <c r="F43" s="13" t="s">
        <v>391</v>
      </c>
      <c r="G43" s="13"/>
    </row>
    <row r="44" spans="1:7" ht="24">
      <c r="A44" s="60"/>
      <c r="B44" s="43" t="str">
        <f>Critères!B43</f>
        <v>7.4</v>
      </c>
      <c r="C44" s="13" t="str">
        <f>Critères!C43</f>
        <v>Pour chaque script qui initie un changement de contexte, l’utilisateur est-il averti ou en a-t-il le contrôle ?</v>
      </c>
      <c r="D44" s="8" t="s">
        <v>272</v>
      </c>
      <c r="E44" s="14" t="s">
        <v>279</v>
      </c>
      <c r="F44" s="13" t="s">
        <v>392</v>
      </c>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24" customHeight="1">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272</v>
      </c>
      <c r="E56" s="14" t="s">
        <v>279</v>
      </c>
      <c r="F56" s="13" t="s">
        <v>354</v>
      </c>
      <c r="G56" s="13"/>
    </row>
    <row r="57" spans="1:7" ht="24">
      <c r="A57" s="60"/>
      <c r="B57" s="43" t="str">
        <f>Critères!B56</f>
        <v>9.2</v>
      </c>
      <c r="C57" s="13" t="str">
        <f>Critères!C56</f>
        <v>Dans chaque page web, la structure du document est-elle cohérente (hors cas particuliers) ?</v>
      </c>
      <c r="D57" s="8" t="s">
        <v>272</v>
      </c>
      <c r="E57" s="14" t="s">
        <v>279</v>
      </c>
      <c r="F57" s="13" t="s">
        <v>356</v>
      </c>
      <c r="G57" s="13"/>
    </row>
    <row r="58" spans="1:7" ht="17">
      <c r="A58" s="60"/>
      <c r="B58" s="43" t="str">
        <f>Critères!B57</f>
        <v>9.3</v>
      </c>
      <c r="C58" s="13" t="str">
        <f>Critères!C57</f>
        <v>Dans chaque page web, chaque liste est-elle correctement structurée ?</v>
      </c>
      <c r="D58" s="8" t="s">
        <v>272</v>
      </c>
      <c r="E58" s="14" t="s">
        <v>279</v>
      </c>
      <c r="F58" s="13" t="s">
        <v>358</v>
      </c>
      <c r="G58" s="13"/>
    </row>
    <row r="59" spans="1:7" ht="17">
      <c r="A59" s="60"/>
      <c r="B59" s="43" t="str">
        <f>Critères!B58</f>
        <v>9.4</v>
      </c>
      <c r="C59" s="13" t="str">
        <f>Critères!C58</f>
        <v>Dans chaque page web, chaque citation est-elle correctement indiquée ?</v>
      </c>
      <c r="D59" s="53"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49"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49"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272</v>
      </c>
      <c r="E66" s="14" t="s">
        <v>279</v>
      </c>
      <c r="F66" s="13" t="s">
        <v>397</v>
      </c>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271</v>
      </c>
      <c r="E73" s="14" t="s">
        <v>279</v>
      </c>
      <c r="F73" s="13"/>
      <c r="G73" s="13"/>
    </row>
    <row r="74" spans="1:7" ht="17">
      <c r="A74" s="60" t="str">
        <f>Critères!$A$73</f>
        <v>FORMULAIRES</v>
      </c>
      <c r="B74" s="43" t="str">
        <f>Critères!B73</f>
        <v>11.1</v>
      </c>
      <c r="C74" s="13" t="str">
        <f>Critères!C73</f>
        <v>Chaque champ de formulaire a-t-il une étiquette ?</v>
      </c>
      <c r="D74" s="8" t="s">
        <v>272</v>
      </c>
      <c r="E74" s="14" t="s">
        <v>279</v>
      </c>
      <c r="F74" s="13"/>
      <c r="G74" s="13"/>
    </row>
    <row r="75" spans="1:7" ht="24">
      <c r="A75" s="60"/>
      <c r="B75" s="43" t="str">
        <f>Critères!B74</f>
        <v>11.2</v>
      </c>
      <c r="C75" s="13" t="str">
        <f>Critères!C74</f>
        <v>Chaque étiquette associée à un champ de formulaire est-elle pertinente (hors cas particuliers) ?</v>
      </c>
      <c r="D75" s="8" t="s">
        <v>272</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24">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272</v>
      </c>
      <c r="E81" s="14" t="s">
        <v>279</v>
      </c>
      <c r="F81" s="13"/>
      <c r="G81" s="13"/>
    </row>
    <row r="82" spans="1:7" ht="24">
      <c r="A82" s="60"/>
      <c r="B82" s="43" t="str">
        <f>Critères!B81</f>
        <v>11.9</v>
      </c>
      <c r="C82" s="13" t="str">
        <f>Critères!C81</f>
        <v>Dans chaque formulaire, l’intitulé de chaque bouton est-il pertinent (hors cas particuliers) ?</v>
      </c>
      <c r="D82" s="8" t="s">
        <v>271</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7:D45">
    <cfRule type="cellIs" dxfId="163" priority="3" stopIfTrue="1" operator="equal">
      <formula>"C"</formula>
    </cfRule>
    <cfRule type="cellIs" dxfId="162" priority="4" stopIfTrue="1" operator="equal">
      <formula>"NC"</formula>
    </cfRule>
    <cfRule type="cellIs" dxfId="161" priority="5" stopIfTrue="1" operator="equal">
      <formula>"NA"</formula>
    </cfRule>
    <cfRule type="cellIs" dxfId="160" priority="6" stopIfTrue="1" operator="equal">
      <formula>"NT"</formula>
    </cfRule>
  </conditionalFormatting>
  <conditionalFormatting sqref="D47">
    <cfRule type="cellIs" dxfId="159" priority="74" stopIfTrue="1" operator="equal">
      <formula>"NC"</formula>
    </cfRule>
    <cfRule type="cellIs" dxfId="158" priority="75" stopIfTrue="1" operator="equal">
      <formula>"NA"</formula>
    </cfRule>
    <cfRule type="cellIs" dxfId="157" priority="76" stopIfTrue="1" operator="equal">
      <formula>"NT"</formula>
    </cfRule>
    <cfRule type="cellIs" dxfId="156" priority="73" stopIfTrue="1" operator="equal">
      <formula>"C"</formula>
    </cfRule>
  </conditionalFormatting>
  <conditionalFormatting sqref="D50:D58">
    <cfRule type="cellIs" dxfId="155" priority="55" stopIfTrue="1" operator="equal">
      <formula>"C"</formula>
    </cfRule>
    <cfRule type="cellIs" dxfId="154" priority="56" stopIfTrue="1" operator="equal">
      <formula>"NC"</formula>
    </cfRule>
    <cfRule type="cellIs" dxfId="153" priority="57" stopIfTrue="1" operator="equal">
      <formula>"NA"</formula>
    </cfRule>
    <cfRule type="cellIs" dxfId="152" priority="58" stopIfTrue="1" operator="equal">
      <formula>"NT"</formula>
    </cfRule>
  </conditionalFormatting>
  <conditionalFormatting sqref="D60">
    <cfRule type="cellIs" dxfId="151" priority="28" stopIfTrue="1" operator="equal">
      <formula>"NC"</formula>
    </cfRule>
    <cfRule type="cellIs" dxfId="150" priority="27" stopIfTrue="1" operator="equal">
      <formula>"C"</formula>
    </cfRule>
    <cfRule type="cellIs" dxfId="149" priority="30" stopIfTrue="1" operator="equal">
      <formula>"NT"</formula>
    </cfRule>
    <cfRule type="cellIs" dxfId="148" priority="29" stopIfTrue="1" operator="equal">
      <formula>"NA"</formula>
    </cfRule>
  </conditionalFormatting>
  <conditionalFormatting sqref="D63:D91">
    <cfRule type="cellIs" dxfId="147" priority="10" stopIfTrue="1" operator="equal">
      <formula>"NT"</formula>
    </cfRule>
    <cfRule type="cellIs" dxfId="146" priority="9" stopIfTrue="1" operator="equal">
      <formula>"NA"</formula>
    </cfRule>
    <cfRule type="cellIs" dxfId="145" priority="8" stopIfTrue="1" operator="equal">
      <formula>"NC"</formula>
    </cfRule>
    <cfRule type="cellIs" dxfId="144" priority="7" stopIfTrue="1" operator="equal">
      <formula>"C"</formula>
    </cfRule>
  </conditionalFormatting>
  <conditionalFormatting sqref="D95:D109">
    <cfRule type="cellIs" dxfId="143" priority="14" stopIfTrue="1" operator="equal">
      <formula>"NT"</formula>
    </cfRule>
    <cfRule type="cellIs" dxfId="142" priority="12" stopIfTrue="1" operator="equal">
      <formula>"NC"</formula>
    </cfRule>
    <cfRule type="cellIs" dxfId="141" priority="11" stopIfTrue="1" operator="equal">
      <formula>"C"</formula>
    </cfRule>
    <cfRule type="cellIs" dxfId="140" priority="13" stopIfTrue="1" operator="equal">
      <formula>"NA"</formula>
    </cfRule>
  </conditionalFormatting>
  <conditionalFormatting sqref="E10:E91">
    <cfRule type="cellIs" dxfId="139" priority="1" stopIfTrue="1" operator="equal">
      <formula>"D"</formula>
    </cfRule>
    <cfRule type="cellIs" dxfId="138" priority="2" stopIfTrue="1" operator="equal">
      <formula>"N"</formula>
    </cfRule>
  </conditionalFormatting>
  <conditionalFormatting sqref="E95:E109">
    <cfRule type="cellIs" dxfId="137" priority="59" stopIfTrue="1" operator="equal">
      <formula>"D"</formula>
    </cfRule>
    <cfRule type="cellIs" dxfId="136" priority="60" stopIfTrue="1" operator="equal">
      <formula>"N"</formula>
    </cfRule>
  </conditionalFormatting>
  <dataValidations count="2">
    <dataValidation type="list" showErrorMessage="1" sqref="D7:D45 D47 D50:D58 D60 D63:D91 D95:D109" xr:uid="{12BDB819-D00B-BC45-8802-1B50C13F26AD}">
      <formula1>"C,NC,NA,NT"</formula1>
    </dataValidation>
    <dataValidation type="list" showErrorMessage="1" sqref="E10:E91 E95:E109" xr:uid="{CE7BE658-DDC6-8249-B166-4B7046BE8F92}">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F73D-A8FE-E544-80A3-7105344F7DB9}">
  <dimension ref="A1:AMC109"/>
  <sheetViews>
    <sheetView topLeftCell="A13" zoomScale="93" workbookViewId="0">
      <selection activeCell="C7" sqref="C7"/>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CONCATENATE(Échantillon!B19," : ",Échantillon!C19)</f>
        <v>Page news : https://www.ramsaysante.fr/actualites/lintelligence-artificielle-pour-ameliorer-le-depistage-du-cancer-du-sein</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s="20" t="s">
        <v>279</v>
      </c>
      <c r="F4" s="13"/>
      <c r="G4" s="13"/>
      <c r="H4"/>
    </row>
    <row r="5" spans="1:8" ht="60">
      <c r="A5" s="60"/>
      <c r="B5" s="43" t="str">
        <f>Critères!B4</f>
        <v>1.2</v>
      </c>
      <c r="C5" s="13" t="str">
        <f>Critères!C4</f>
        <v>Chaque image de décoration est-elle correctement ignorée par les technologies d’assistance ?</v>
      </c>
      <c r="D5" s="50" t="s">
        <v>272</v>
      </c>
      <c r="E5" s="51" t="s">
        <v>279</v>
      </c>
      <c r="F5" s="52" t="s">
        <v>309</v>
      </c>
      <c r="G5" s="13"/>
    </row>
    <row r="6" spans="1:8" ht="24">
      <c r="A6" s="60"/>
      <c r="B6" s="43" t="str">
        <f>Critères!B5</f>
        <v>1.3</v>
      </c>
      <c r="C6" s="13" t="str">
        <f>Critères!C5</f>
        <v>Pour chaque image porteuse d'information ayant une alternative textuelle, cette alternative est-elle pertinente (hors cas particuliers) ?</v>
      </c>
      <c r="D6" s="49" t="s">
        <v>273</v>
      </c>
      <c r="E6" s="51" t="s">
        <v>279</v>
      </c>
      <c r="F6" s="52"/>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51" t="s">
        <v>279</v>
      </c>
      <c r="F7" s="52"/>
      <c r="G7" s="13"/>
    </row>
    <row r="8" spans="1:8" ht="24">
      <c r="A8" s="60"/>
      <c r="B8" s="43" t="str">
        <f>Critères!B7</f>
        <v>1.5</v>
      </c>
      <c r="C8" s="13" t="str">
        <f>Critères!C7</f>
        <v>Pour chaque image utilisée comme CAPTCHA, une solution d’accès alternatif au contenu ou à la fonction du CAPTCHA est-elle présente ?</v>
      </c>
      <c r="D8" s="8" t="s">
        <v>273</v>
      </c>
      <c r="E8" s="51" t="s">
        <v>279</v>
      </c>
      <c r="F8" s="14"/>
      <c r="G8" s="13"/>
    </row>
    <row r="9" spans="1:8" ht="17">
      <c r="A9" s="60"/>
      <c r="B9" s="43" t="str">
        <f>Critères!B8</f>
        <v>1.6</v>
      </c>
      <c r="C9" s="13" t="str">
        <f>Critères!C8</f>
        <v>Chaque image porteuse d’information a-t-elle, si nécessaire, une description détaillée ?</v>
      </c>
      <c r="D9" s="8" t="s">
        <v>273</v>
      </c>
      <c r="E9" s="51"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322</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272</v>
      </c>
      <c r="E39" s="14" t="s">
        <v>279</v>
      </c>
      <c r="F39" s="13" t="s">
        <v>339</v>
      </c>
      <c r="G39" s="13"/>
    </row>
    <row r="40" spans="1:7" ht="24">
      <c r="A40" s="60"/>
      <c r="B40" s="43" t="str">
        <f>Critères!B39</f>
        <v>6.2</v>
      </c>
      <c r="C40" s="13" t="str">
        <f>Critères!C39</f>
        <v>Dans chaque page web, chaque lien a-t-il un intitulé ?</v>
      </c>
      <c r="D40" s="8" t="s">
        <v>272</v>
      </c>
      <c r="E40" s="14" t="s">
        <v>279</v>
      </c>
      <c r="F40" s="13" t="s">
        <v>338</v>
      </c>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17">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272</v>
      </c>
      <c r="E54" s="14" t="s">
        <v>279</v>
      </c>
      <c r="F54" s="13" t="s">
        <v>345</v>
      </c>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272</v>
      </c>
      <c r="E56" s="14" t="s">
        <v>279</v>
      </c>
      <c r="F56" s="13" t="s">
        <v>355</v>
      </c>
      <c r="G56" s="13"/>
    </row>
    <row r="57" spans="1:7" ht="24">
      <c r="A57" s="60"/>
      <c r="B57" s="43" t="str">
        <f>Critères!B56</f>
        <v>9.2</v>
      </c>
      <c r="C57" s="13" t="str">
        <f>Critères!C56</f>
        <v>Dans chaque page web, la structure du document est-elle cohérente (hors cas particuliers) ?</v>
      </c>
      <c r="D57" s="8" t="s">
        <v>272</v>
      </c>
      <c r="E57" s="14" t="s">
        <v>279</v>
      </c>
      <c r="F57" s="13" t="s">
        <v>357</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53"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49"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49"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24">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396</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7:D45">
    <cfRule type="cellIs" dxfId="135" priority="78" stopIfTrue="1" operator="equal">
      <formula>"NT"</formula>
    </cfRule>
    <cfRule type="cellIs" dxfId="134" priority="77" stopIfTrue="1" operator="equal">
      <formula>"NA"</formula>
    </cfRule>
    <cfRule type="cellIs" dxfId="133" priority="76" stopIfTrue="1" operator="equal">
      <formula>"NC"</formula>
    </cfRule>
    <cfRule type="cellIs" dxfId="132" priority="75" stopIfTrue="1" operator="equal">
      <formula>"C"</formula>
    </cfRule>
  </conditionalFormatting>
  <conditionalFormatting sqref="D47">
    <cfRule type="cellIs" dxfId="131" priority="74" stopIfTrue="1" operator="equal">
      <formula>"NT"</formula>
    </cfRule>
    <cfRule type="cellIs" dxfId="130" priority="73" stopIfTrue="1" operator="equal">
      <formula>"NA"</formula>
    </cfRule>
    <cfRule type="cellIs" dxfId="129" priority="72" stopIfTrue="1" operator="equal">
      <formula>"NC"</formula>
    </cfRule>
    <cfRule type="cellIs" dxfId="128" priority="71" stopIfTrue="1" operator="equal">
      <formula>"C"</formula>
    </cfRule>
  </conditionalFormatting>
  <conditionalFormatting sqref="D50:D58">
    <cfRule type="cellIs" dxfId="127" priority="56" stopIfTrue="1" operator="equal">
      <formula>"NT"</formula>
    </cfRule>
    <cfRule type="cellIs" dxfId="126" priority="55" stopIfTrue="1" operator="equal">
      <formula>"NA"</formula>
    </cfRule>
    <cfRule type="cellIs" dxfId="125" priority="54" stopIfTrue="1" operator="equal">
      <formula>"NC"</formula>
    </cfRule>
    <cfRule type="cellIs" dxfId="124" priority="53" stopIfTrue="1" operator="equal">
      <formula>"C"</formula>
    </cfRule>
  </conditionalFormatting>
  <conditionalFormatting sqref="D60">
    <cfRule type="cellIs" dxfId="123" priority="32" stopIfTrue="1" operator="equal">
      <formula>"NT"</formula>
    </cfRule>
    <cfRule type="cellIs" dxfId="122" priority="31" stopIfTrue="1" operator="equal">
      <formula>"NA"</formula>
    </cfRule>
    <cfRule type="cellIs" dxfId="121" priority="30" stopIfTrue="1" operator="equal">
      <formula>"NC"</formula>
    </cfRule>
    <cfRule type="cellIs" dxfId="120" priority="29" stopIfTrue="1" operator="equal">
      <formula>"C"</formula>
    </cfRule>
  </conditionalFormatting>
  <conditionalFormatting sqref="D63:D91">
    <cfRule type="cellIs" dxfId="119" priority="5" stopIfTrue="1" operator="equal">
      <formula>"C"</formula>
    </cfRule>
    <cfRule type="cellIs" dxfId="118" priority="8" stopIfTrue="1" operator="equal">
      <formula>"NT"</formula>
    </cfRule>
    <cfRule type="cellIs" dxfId="117" priority="7" stopIfTrue="1" operator="equal">
      <formula>"NA"</formula>
    </cfRule>
    <cfRule type="cellIs" dxfId="116" priority="6" stopIfTrue="1" operator="equal">
      <formula>"NC"</formula>
    </cfRule>
  </conditionalFormatting>
  <conditionalFormatting sqref="D95:D109">
    <cfRule type="cellIs" dxfId="115" priority="12" stopIfTrue="1" operator="equal">
      <formula>"NT"</formula>
    </cfRule>
    <cfRule type="cellIs" dxfId="114" priority="11" stopIfTrue="1" operator="equal">
      <formula>"NA"</formula>
    </cfRule>
    <cfRule type="cellIs" dxfId="113" priority="10" stopIfTrue="1" operator="equal">
      <formula>"NC"</formula>
    </cfRule>
    <cfRule type="cellIs" dxfId="112" priority="9" stopIfTrue="1" operator="equal">
      <formula>"C"</formula>
    </cfRule>
  </conditionalFormatting>
  <conditionalFormatting sqref="E10:E91 E95:E109">
    <cfRule type="cellIs" dxfId="111" priority="57" stopIfTrue="1" operator="equal">
      <formula>"D"</formula>
    </cfRule>
    <cfRule type="cellIs" dxfId="110" priority="58" stopIfTrue="1" operator="equal">
      <formula>"N"</formula>
    </cfRule>
  </conditionalFormatting>
  <conditionalFormatting sqref="D4">
    <cfRule type="cellIs" dxfId="0" priority="1" stopIfTrue="1" operator="equal">
      <formula>"C"</formula>
    </cfRule>
    <cfRule type="cellIs" dxfId="1" priority="2" stopIfTrue="1" operator="equal">
      <formula>"NC"</formula>
    </cfRule>
    <cfRule type="cellIs" dxfId="2" priority="3" stopIfTrue="1" operator="equal">
      <formula>"NA"</formula>
    </cfRule>
    <cfRule type="cellIs" dxfId="3" priority="4" stopIfTrue="1" operator="equal">
      <formula>"NT"</formula>
    </cfRule>
  </conditionalFormatting>
  <dataValidations count="2">
    <dataValidation type="list" showErrorMessage="1" sqref="D7:D45 D47 D50:D58 D60 D63:D91 D95:D109 D4" xr:uid="{A942BF7E-F7C9-6A45-A9FA-CDA04E44C12A}">
      <formula1>"C,NC,NA,NT"</formula1>
    </dataValidation>
    <dataValidation type="list" showErrorMessage="1" sqref="E10:E91 E95:E109" xr:uid="{535EA62B-14C2-D049-BF3E-754309E82694}">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7B3C-7F88-3A45-9BA6-A90E2617F669}">
  <dimension ref="A1:AMC109"/>
  <sheetViews>
    <sheetView topLeftCell="A16" zoomScale="91" workbookViewId="0">
      <selection activeCell="D92" sqref="D92:F94"/>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CONCATENATE(Échantillon!B20," : ",Échantillon!C20)</f>
        <v>Page expertise : https://www.ramsaysante.fr/prises-en-charge/la-cancerologie-une-priorite</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272</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321</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272</v>
      </c>
      <c r="E39" s="14" t="s">
        <v>279</v>
      </c>
      <c r="F39" s="13" t="s">
        <v>339</v>
      </c>
      <c r="G39" s="13"/>
    </row>
    <row r="40" spans="1:7" ht="24">
      <c r="A40" s="60"/>
      <c r="B40" s="43" t="str">
        <f>Critères!B39</f>
        <v>6.2</v>
      </c>
      <c r="C40" s="13" t="str">
        <f>Critères!C39</f>
        <v>Dans chaque page web, chaque lien a-t-il un intitulé ?</v>
      </c>
      <c r="D40" s="8" t="s">
        <v>272</v>
      </c>
      <c r="E40" s="14" t="s">
        <v>279</v>
      </c>
      <c r="F40" s="13" t="s">
        <v>338</v>
      </c>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17" customHeight="1">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272</v>
      </c>
      <c r="E54" s="14" t="s">
        <v>279</v>
      </c>
      <c r="F54" s="13" t="s">
        <v>347</v>
      </c>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271</v>
      </c>
      <c r="E56" s="14" t="s">
        <v>279</v>
      </c>
      <c r="F56" s="13"/>
      <c r="G56" s="13"/>
    </row>
    <row r="57" spans="1:7" ht="24">
      <c r="A57" s="60"/>
      <c r="B57" s="43" t="str">
        <f>Critères!B56</f>
        <v>9.2</v>
      </c>
      <c r="C57" s="13" t="str">
        <f>Critères!C56</f>
        <v>Dans chaque page web, la structure du document est-elle cohérente (hors cas particuliers) ?</v>
      </c>
      <c r="D57" s="8" t="s">
        <v>272</v>
      </c>
      <c r="E57" s="14" t="s">
        <v>279</v>
      </c>
      <c r="F57" s="13" t="s">
        <v>357</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53"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49"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49"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17">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273</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273</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45">
    <cfRule type="cellIs" dxfId="109" priority="70" stopIfTrue="1" operator="equal">
      <formula>"NT"</formula>
    </cfRule>
    <cfRule type="cellIs" dxfId="108" priority="69" stopIfTrue="1" operator="equal">
      <formula>"NA"</formula>
    </cfRule>
    <cfRule type="cellIs" dxfId="107" priority="68" stopIfTrue="1" operator="equal">
      <formula>"NC"</formula>
    </cfRule>
    <cfRule type="cellIs" dxfId="106" priority="67" stopIfTrue="1" operator="equal">
      <formula>"C"</formula>
    </cfRule>
  </conditionalFormatting>
  <conditionalFormatting sqref="D47">
    <cfRule type="cellIs" dxfId="105" priority="66" stopIfTrue="1" operator="equal">
      <formula>"NT"</formula>
    </cfRule>
    <cfRule type="cellIs" dxfId="104" priority="65" stopIfTrue="1" operator="equal">
      <formula>"NA"</formula>
    </cfRule>
    <cfRule type="cellIs" dxfId="103" priority="64" stopIfTrue="1" operator="equal">
      <formula>"NC"</formula>
    </cfRule>
    <cfRule type="cellIs" dxfId="102" priority="63" stopIfTrue="1" operator="equal">
      <formula>"C"</formula>
    </cfRule>
  </conditionalFormatting>
  <conditionalFormatting sqref="D50:D58">
    <cfRule type="cellIs" dxfId="101" priority="48" stopIfTrue="1" operator="equal">
      <formula>"NT"</formula>
    </cfRule>
    <cfRule type="cellIs" dxfId="100" priority="47" stopIfTrue="1" operator="equal">
      <formula>"NA"</formula>
    </cfRule>
    <cfRule type="cellIs" dxfId="99" priority="46" stopIfTrue="1" operator="equal">
      <formula>"NC"</formula>
    </cfRule>
    <cfRule type="cellIs" dxfId="98" priority="45" stopIfTrue="1" operator="equal">
      <formula>"C"</formula>
    </cfRule>
  </conditionalFormatting>
  <conditionalFormatting sqref="D60">
    <cfRule type="cellIs" dxfId="97" priority="24" stopIfTrue="1" operator="equal">
      <formula>"NT"</formula>
    </cfRule>
    <cfRule type="cellIs" dxfId="96" priority="23" stopIfTrue="1" operator="equal">
      <formula>"NA"</formula>
    </cfRule>
    <cfRule type="cellIs" dxfId="95" priority="22" stopIfTrue="1" operator="equal">
      <formula>"NC"</formula>
    </cfRule>
    <cfRule type="cellIs" dxfId="94" priority="21" stopIfTrue="1" operator="equal">
      <formula>"C"</formula>
    </cfRule>
  </conditionalFormatting>
  <conditionalFormatting sqref="D63:D91">
    <cfRule type="cellIs" dxfId="93" priority="1" stopIfTrue="1" operator="equal">
      <formula>"C"</formula>
    </cfRule>
    <cfRule type="cellIs" dxfId="92" priority="4" stopIfTrue="1" operator="equal">
      <formula>"NT"</formula>
    </cfRule>
    <cfRule type="cellIs" dxfId="91" priority="3" stopIfTrue="1" operator="equal">
      <formula>"NA"</formula>
    </cfRule>
    <cfRule type="cellIs" dxfId="90" priority="2" stopIfTrue="1" operator="equal">
      <formula>"NC"</formula>
    </cfRule>
  </conditionalFormatting>
  <conditionalFormatting sqref="D95:D109">
    <cfRule type="cellIs" dxfId="89" priority="8" stopIfTrue="1" operator="equal">
      <formula>"NT"</formula>
    </cfRule>
    <cfRule type="cellIs" dxfId="88" priority="7" stopIfTrue="1" operator="equal">
      <formula>"NA"</formula>
    </cfRule>
    <cfRule type="cellIs" dxfId="87" priority="6" stopIfTrue="1" operator="equal">
      <formula>"NC"</formula>
    </cfRule>
    <cfRule type="cellIs" dxfId="86" priority="5" stopIfTrue="1" operator="equal">
      <formula>"C"</formula>
    </cfRule>
  </conditionalFormatting>
  <conditionalFormatting sqref="E4:E91 E95:E109">
    <cfRule type="cellIs" dxfId="85" priority="49" stopIfTrue="1" operator="equal">
      <formula>"D"</formula>
    </cfRule>
    <cfRule type="cellIs" dxfId="84" priority="50" stopIfTrue="1" operator="equal">
      <formula>"N"</formula>
    </cfRule>
  </conditionalFormatting>
  <dataValidations count="2">
    <dataValidation type="list" showErrorMessage="1" sqref="D4:D45 D47 D50:D58 D60 D63:D91 D95:D109" xr:uid="{7DB9B462-B6AE-D04C-AA09-085011C43504}">
      <formula1>"C,NC,NA,NT"</formula1>
    </dataValidation>
    <dataValidation type="list" showErrorMessage="1" sqref="E4:E91 E95:E109" xr:uid="{7B2CE90B-CA2D-B345-8DF5-AAED85021C02}">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8463D-21E3-324A-BA84-7D9C17E7E162}">
  <dimension ref="A1:AMC109"/>
  <sheetViews>
    <sheetView topLeftCell="A17" zoomScale="140" workbookViewId="0">
      <selection activeCell="F30" sqref="F30"/>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CONCATENATE(Échantillon!B21," : ",Échantillon!C21)</f>
        <v>Page article : https://www.ramsaysante.fr/vous-etes-patient/medecine-chirurgie-obstetrique</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36">
      <c r="A5" s="60"/>
      <c r="B5" s="43" t="str">
        <f>Critères!B4</f>
        <v>1.2</v>
      </c>
      <c r="C5" s="13" t="str">
        <f>Critères!C4</f>
        <v>Chaque image de décoration est-elle correctement ignorée par les technologies d’assistance ?</v>
      </c>
      <c r="D5" s="8" t="s">
        <v>272</v>
      </c>
      <c r="E5" s="14" t="s">
        <v>279</v>
      </c>
      <c r="F5" s="13" t="s">
        <v>313</v>
      </c>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323</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272</v>
      </c>
      <c r="E18" s="14" t="s">
        <v>274</v>
      </c>
      <c r="F18" s="13" t="s">
        <v>325</v>
      </c>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271</v>
      </c>
      <c r="E20" s="14" t="s">
        <v>279</v>
      </c>
      <c r="F20" s="13" t="s">
        <v>326</v>
      </c>
      <c r="G20" s="13"/>
    </row>
    <row r="21" spans="1:7" ht="24">
      <c r="A21" s="60"/>
      <c r="B21" s="43" t="str">
        <f>Critères!B20</f>
        <v>4.4</v>
      </c>
      <c r="C21" s="13" t="str">
        <f>Critères!C20</f>
        <v>Pour chaque média temporel synchronisé pré-enregistré ayant des sous-titres synchronisés, ces sous-titres sont-ils pertinents ?</v>
      </c>
      <c r="D21" s="8" t="s">
        <v>271</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272</v>
      </c>
      <c r="E24" s="14" t="s">
        <v>279</v>
      </c>
      <c r="F24" s="13" t="s">
        <v>327</v>
      </c>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271</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271</v>
      </c>
      <c r="E28" s="14" t="s">
        <v>279</v>
      </c>
      <c r="F28" s="13" t="s">
        <v>328</v>
      </c>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271</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272</v>
      </c>
      <c r="E39" s="14" t="s">
        <v>279</v>
      </c>
      <c r="F39" s="13" t="s">
        <v>341</v>
      </c>
      <c r="G39" s="13"/>
    </row>
    <row r="40" spans="1:7" ht="17">
      <c r="A40" s="60"/>
      <c r="B40" s="43" t="str">
        <f>Critères!B39</f>
        <v>6.2</v>
      </c>
      <c r="C40" s="13" t="str">
        <f>Critères!C39</f>
        <v>Dans chaque page web, chaque lien a-t-il un intitulé ?</v>
      </c>
      <c r="D40" s="8" t="s">
        <v>272</v>
      </c>
      <c r="E40" s="14" t="s">
        <v>279</v>
      </c>
      <c r="F40" s="13" t="s">
        <v>340</v>
      </c>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17">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272</v>
      </c>
      <c r="E54" s="14" t="s">
        <v>279</v>
      </c>
      <c r="F54" s="13" t="s">
        <v>348</v>
      </c>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271</v>
      </c>
      <c r="E56" s="14" t="s">
        <v>279</v>
      </c>
      <c r="F56" s="13"/>
      <c r="G56" s="13"/>
    </row>
    <row r="57" spans="1:7" ht="24">
      <c r="A57" s="60"/>
      <c r="B57" s="43" t="str">
        <f>Critères!B56</f>
        <v>9.2</v>
      </c>
      <c r="C57" s="13" t="str">
        <f>Critères!C56</f>
        <v>Dans chaque page web, la structure du document est-elle cohérente (hors cas particuliers) ?</v>
      </c>
      <c r="D57" s="8" t="s">
        <v>272</v>
      </c>
      <c r="E57" s="14" t="s">
        <v>279</v>
      </c>
      <c r="F57" s="13" t="s">
        <v>357</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49"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49"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17">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273</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273</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396</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45">
    <cfRule type="cellIs" dxfId="83" priority="74" stopIfTrue="1" operator="equal">
      <formula>"NT"</formula>
    </cfRule>
    <cfRule type="cellIs" dxfId="82" priority="73" stopIfTrue="1" operator="equal">
      <formula>"NA"</formula>
    </cfRule>
    <cfRule type="cellIs" dxfId="81" priority="72" stopIfTrue="1" operator="equal">
      <formula>"NC"</formula>
    </cfRule>
    <cfRule type="cellIs" dxfId="80" priority="71" stopIfTrue="1" operator="equal">
      <formula>"C"</formula>
    </cfRule>
  </conditionalFormatting>
  <conditionalFormatting sqref="D47">
    <cfRule type="cellIs" dxfId="79" priority="70" stopIfTrue="1" operator="equal">
      <formula>"NT"</formula>
    </cfRule>
    <cfRule type="cellIs" dxfId="78" priority="69" stopIfTrue="1" operator="equal">
      <formula>"NA"</formula>
    </cfRule>
    <cfRule type="cellIs" dxfId="77" priority="68" stopIfTrue="1" operator="equal">
      <formula>"NC"</formula>
    </cfRule>
    <cfRule type="cellIs" dxfId="76" priority="67" stopIfTrue="1" operator="equal">
      <formula>"C"</formula>
    </cfRule>
  </conditionalFormatting>
  <conditionalFormatting sqref="D50:D60">
    <cfRule type="cellIs" dxfId="75" priority="28" stopIfTrue="1" operator="equal">
      <formula>"NT"</formula>
    </cfRule>
    <cfRule type="cellIs" dxfId="74" priority="27" stopIfTrue="1" operator="equal">
      <formula>"NA"</formula>
    </cfRule>
    <cfRule type="cellIs" dxfId="73" priority="26" stopIfTrue="1" operator="equal">
      <formula>"NC"</formula>
    </cfRule>
    <cfRule type="cellIs" dxfId="72" priority="25" stopIfTrue="1" operator="equal">
      <formula>"C"</formula>
    </cfRule>
  </conditionalFormatting>
  <conditionalFormatting sqref="D63:D91">
    <cfRule type="cellIs" dxfId="71" priority="1" stopIfTrue="1" operator="equal">
      <formula>"C"</formula>
    </cfRule>
    <cfRule type="cellIs" dxfId="70" priority="2" stopIfTrue="1" operator="equal">
      <formula>"NC"</formula>
    </cfRule>
    <cfRule type="cellIs" dxfId="69" priority="3" stopIfTrue="1" operator="equal">
      <formula>"NA"</formula>
    </cfRule>
    <cfRule type="cellIs" dxfId="68" priority="4" stopIfTrue="1" operator="equal">
      <formula>"NT"</formula>
    </cfRule>
  </conditionalFormatting>
  <conditionalFormatting sqref="D95:D109">
    <cfRule type="cellIs" dxfId="67" priority="12" stopIfTrue="1" operator="equal">
      <formula>"NT"</formula>
    </cfRule>
    <cfRule type="cellIs" dxfId="66" priority="9" stopIfTrue="1" operator="equal">
      <formula>"C"</formula>
    </cfRule>
    <cfRule type="cellIs" dxfId="65" priority="10" stopIfTrue="1" operator="equal">
      <formula>"NC"</formula>
    </cfRule>
    <cfRule type="cellIs" dxfId="64" priority="11" stopIfTrue="1" operator="equal">
      <formula>"NA"</formula>
    </cfRule>
  </conditionalFormatting>
  <conditionalFormatting sqref="E4:E91 E95:E109">
    <cfRule type="cellIs" dxfId="63" priority="54" stopIfTrue="1" operator="equal">
      <formula>"N"</formula>
    </cfRule>
    <cfRule type="cellIs" dxfId="62" priority="53" stopIfTrue="1" operator="equal">
      <formula>"D"</formula>
    </cfRule>
  </conditionalFormatting>
  <dataValidations count="2">
    <dataValidation type="list" showErrorMessage="1" sqref="D4:D45 D47 D50:D60 D63:D91 D95:D109" xr:uid="{57C71BE7-5872-CE4D-8132-8D04F1C6AA62}">
      <formula1>"C,NC,NA,NT"</formula1>
    </dataValidation>
    <dataValidation type="list" showErrorMessage="1" sqref="E4:E91 E95:E109" xr:uid="{827FBC95-E7B8-1746-89FA-ACDA51B30583}">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50DF4-5D19-134E-BDF9-FE9150FF666A}">
  <dimension ref="A1:AMC109"/>
  <sheetViews>
    <sheetView topLeftCell="A18" zoomScale="150" workbookViewId="0">
      <selection activeCell="D28" sqref="D28"/>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CONCATENATE(Échantillon!B22," : ",Échantillon!C22)</f>
        <v>Page au hasard : https://www.ramsaysante.fr/le-groupe/qui-sommes-nous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271</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324</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272</v>
      </c>
      <c r="E18" s="14" t="s">
        <v>279</v>
      </c>
      <c r="F18" s="13" t="s">
        <v>329</v>
      </c>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271</v>
      </c>
      <c r="E20" s="14" t="s">
        <v>279</v>
      </c>
      <c r="F20" s="13" t="s">
        <v>330</v>
      </c>
      <c r="G20" s="13"/>
    </row>
    <row r="21" spans="1:7" ht="24">
      <c r="A21" s="60"/>
      <c r="B21" s="43" t="str">
        <f>Critères!B20</f>
        <v>4.4</v>
      </c>
      <c r="C21" s="13" t="str">
        <f>Critères!C20</f>
        <v>Pour chaque média temporel synchronisé pré-enregistré ayant des sous-titres synchronisés, ces sous-titres sont-ils pertinents ?</v>
      </c>
      <c r="D21" s="8" t="s">
        <v>271</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272</v>
      </c>
      <c r="E24" s="14" t="s">
        <v>279</v>
      </c>
      <c r="F24" s="13" t="s">
        <v>327</v>
      </c>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271</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271</v>
      </c>
      <c r="E28" s="14" t="s">
        <v>279</v>
      </c>
      <c r="F28" s="13" t="s">
        <v>331</v>
      </c>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271</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271</v>
      </c>
      <c r="E39" s="14" t="s">
        <v>279</v>
      </c>
      <c r="F39" s="13"/>
      <c r="G39" s="13"/>
    </row>
    <row r="40" spans="1:7" ht="17">
      <c r="A40" s="60"/>
      <c r="B40" s="43" t="str">
        <f>Critères!B39</f>
        <v>6.2</v>
      </c>
      <c r="C40" s="13" t="str">
        <f>Critères!C39</f>
        <v>Dans chaque page web, chaque lien a-t-il un intitulé ?</v>
      </c>
      <c r="D40" s="8" t="s">
        <v>271</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49"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49" t="s">
        <v>271</v>
      </c>
      <c r="E48" s="14" t="s">
        <v>279</v>
      </c>
      <c r="F48" s="13"/>
      <c r="G48" s="13"/>
    </row>
    <row r="49" spans="1:7" ht="17">
      <c r="A49" s="60"/>
      <c r="B49" s="43" t="str">
        <f>Critères!B48</f>
        <v>8.4</v>
      </c>
      <c r="C49" s="13" t="str">
        <f>Critères!C48</f>
        <v>Pour chaque page web ayant une langue par défaut, le code de langue est-il pertinent ?</v>
      </c>
      <c r="D49" s="49"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271</v>
      </c>
      <c r="E56" s="14" t="s">
        <v>279</v>
      </c>
      <c r="F56" s="13"/>
      <c r="G56" s="13"/>
    </row>
    <row r="57" spans="1:7" ht="24">
      <c r="A57" s="60"/>
      <c r="B57" s="43" t="str">
        <f>Critères!B56</f>
        <v>9.2</v>
      </c>
      <c r="C57" s="13" t="str">
        <f>Critères!C56</f>
        <v>Dans chaque page web, la structure du document est-elle cohérente (hors cas particuliers) ?</v>
      </c>
      <c r="D57" s="8" t="s">
        <v>272</v>
      </c>
      <c r="E57" s="14" t="s">
        <v>279</v>
      </c>
      <c r="F57" s="13" t="s">
        <v>357</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49"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49"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24">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273</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273</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50" t="s">
        <v>272</v>
      </c>
      <c r="E92" s="51"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49" t="s">
        <v>271</v>
      </c>
      <c r="E93" s="51" t="s">
        <v>279</v>
      </c>
      <c r="F93" s="52" t="s">
        <v>394</v>
      </c>
      <c r="G93" s="13"/>
    </row>
    <row r="94" spans="1:7" ht="17">
      <c r="A94" s="60"/>
      <c r="B94" s="43" t="str">
        <f>Critères!B93</f>
        <v>12.8</v>
      </c>
      <c r="C94" s="13" t="str">
        <f>Critères!C93</f>
        <v>Dans chaque page web, l’ordre de tabulation est-il cohérent ?</v>
      </c>
      <c r="D94" s="49" t="s">
        <v>271</v>
      </c>
      <c r="E94" s="51" t="s">
        <v>279</v>
      </c>
      <c r="F94" s="52"/>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272</v>
      </c>
      <c r="E100" s="14" t="s">
        <v>274</v>
      </c>
      <c r="F100" s="13" t="s">
        <v>360</v>
      </c>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45">
    <cfRule type="cellIs" dxfId="61" priority="74" stopIfTrue="1" operator="equal">
      <formula>"NT"</formula>
    </cfRule>
    <cfRule type="cellIs" dxfId="60" priority="73" stopIfTrue="1" operator="equal">
      <formula>"NA"</formula>
    </cfRule>
    <cfRule type="cellIs" dxfId="59" priority="72" stopIfTrue="1" operator="equal">
      <formula>"NC"</formula>
    </cfRule>
    <cfRule type="cellIs" dxfId="58" priority="71" stopIfTrue="1" operator="equal">
      <formula>"C"</formula>
    </cfRule>
  </conditionalFormatting>
  <conditionalFormatting sqref="D47">
    <cfRule type="cellIs" dxfId="57" priority="70" stopIfTrue="1" operator="equal">
      <formula>"NT"</formula>
    </cfRule>
    <cfRule type="cellIs" dxfId="56" priority="69" stopIfTrue="1" operator="equal">
      <formula>"NA"</formula>
    </cfRule>
    <cfRule type="cellIs" dxfId="55" priority="68" stopIfTrue="1" operator="equal">
      <formula>"NC"</formula>
    </cfRule>
    <cfRule type="cellIs" dxfId="54" priority="67" stopIfTrue="1" operator="equal">
      <formula>"C"</formula>
    </cfRule>
  </conditionalFormatting>
  <conditionalFormatting sqref="D50:D60">
    <cfRule type="cellIs" dxfId="53" priority="24" stopIfTrue="1" operator="equal">
      <formula>"NT"</formula>
    </cfRule>
    <cfRule type="cellIs" dxfId="52" priority="23" stopIfTrue="1" operator="equal">
      <formula>"NA"</formula>
    </cfRule>
    <cfRule type="cellIs" dxfId="51" priority="22" stopIfTrue="1" operator="equal">
      <formula>"NC"</formula>
    </cfRule>
    <cfRule type="cellIs" dxfId="50" priority="21" stopIfTrue="1" operator="equal">
      <formula>"C"</formula>
    </cfRule>
  </conditionalFormatting>
  <conditionalFormatting sqref="D63:D91">
    <cfRule type="cellIs" dxfId="49" priority="1" stopIfTrue="1" operator="equal">
      <formula>"C"</formula>
    </cfRule>
    <cfRule type="cellIs" dxfId="48" priority="4" stopIfTrue="1" operator="equal">
      <formula>"NT"</formula>
    </cfRule>
    <cfRule type="cellIs" dxfId="47" priority="3" stopIfTrue="1" operator="equal">
      <formula>"NA"</formula>
    </cfRule>
    <cfRule type="cellIs" dxfId="46" priority="2" stopIfTrue="1" operator="equal">
      <formula>"NC"</formula>
    </cfRule>
  </conditionalFormatting>
  <conditionalFormatting sqref="D95:D109">
    <cfRule type="cellIs" dxfId="45" priority="12" stopIfTrue="1" operator="equal">
      <formula>"NT"</formula>
    </cfRule>
    <cfRule type="cellIs" dxfId="44" priority="11" stopIfTrue="1" operator="equal">
      <formula>"NA"</formula>
    </cfRule>
    <cfRule type="cellIs" dxfId="43" priority="10" stopIfTrue="1" operator="equal">
      <formula>"NC"</formula>
    </cfRule>
    <cfRule type="cellIs" dxfId="42" priority="9" stopIfTrue="1" operator="equal">
      <formula>"C"</formula>
    </cfRule>
  </conditionalFormatting>
  <conditionalFormatting sqref="E4:E91 E95:E109">
    <cfRule type="cellIs" dxfId="41" priority="53" stopIfTrue="1" operator="equal">
      <formula>"D"</formula>
    </cfRule>
    <cfRule type="cellIs" dxfId="40" priority="54" stopIfTrue="1" operator="equal">
      <formula>"N"</formula>
    </cfRule>
  </conditionalFormatting>
  <dataValidations count="2">
    <dataValidation type="list" showErrorMessage="1" sqref="D4:D45 D47 D50:D60 D63:D91 D95:D109" xr:uid="{FA42B085-2D25-A94B-8BDD-FFD75B968984}">
      <formula1>"C,NC,NA,NT"</formula1>
    </dataValidation>
    <dataValidation type="list" showErrorMessage="1" sqref="E4:E91 E95:E109" xr:uid="{FC9850B0-1024-3C42-A173-E8C2D3C248D3}">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9A55B-9BE9-3249-B680-CC2C5DCC344F}">
  <dimension ref="A1:C28"/>
  <sheetViews>
    <sheetView topLeftCell="A6" zoomScale="150" workbookViewId="0">
      <selection activeCell="B20" sqref="B20"/>
    </sheetView>
  </sheetViews>
  <sheetFormatPr baseColWidth="10" defaultRowHeight="16"/>
  <cols>
    <col min="1" max="1" width="8.1640625" customWidth="1"/>
    <col min="2" max="2" width="58.1640625" customWidth="1"/>
    <col min="3" max="3" width="67.1640625" customWidth="1"/>
    <col min="4" max="64" width="10.83203125" customWidth="1"/>
  </cols>
  <sheetData>
    <row r="1" spans="1:3">
      <c r="A1" s="54" t="s">
        <v>0</v>
      </c>
      <c r="B1" s="54"/>
      <c r="C1" s="54"/>
    </row>
    <row r="2" spans="1:3">
      <c r="A2" s="54" t="s">
        <v>6</v>
      </c>
      <c r="B2" s="54"/>
      <c r="C2" s="54"/>
    </row>
    <row r="3" spans="1:3">
      <c r="A3" s="59" t="s">
        <v>7</v>
      </c>
      <c r="B3" s="59"/>
      <c r="C3" s="59"/>
    </row>
    <row r="4" spans="1:3">
      <c r="A4" s="59" t="s">
        <v>8</v>
      </c>
      <c r="B4" s="59"/>
      <c r="C4" s="59"/>
    </row>
    <row r="5" spans="1:3">
      <c r="A5" s="59" t="s">
        <v>9</v>
      </c>
      <c r="B5" s="59"/>
      <c r="C5" s="59"/>
    </row>
    <row r="6" spans="1:3">
      <c r="A6" s="5" t="s">
        <v>10</v>
      </c>
      <c r="B6" s="58" t="s">
        <v>11</v>
      </c>
      <c r="C6" s="58"/>
    </row>
    <row r="8" spans="1:3">
      <c r="A8" s="6" t="s">
        <v>12</v>
      </c>
      <c r="B8" s="6" t="s">
        <v>13</v>
      </c>
      <c r="C8" s="6" t="s">
        <v>14</v>
      </c>
    </row>
    <row r="9" spans="1:3" ht="27.75" customHeight="1">
      <c r="A9" s="7" t="s">
        <v>15</v>
      </c>
      <c r="B9" s="8" t="s">
        <v>16</v>
      </c>
      <c r="C9" s="47" t="s">
        <v>287</v>
      </c>
    </row>
    <row r="10" spans="1:3" ht="27.75" customHeight="1">
      <c r="A10" s="7" t="s">
        <v>17</v>
      </c>
      <c r="B10" s="8" t="s">
        <v>19</v>
      </c>
      <c r="C10" s="47" t="s">
        <v>288</v>
      </c>
    </row>
    <row r="11" spans="1:3" ht="27.75" customHeight="1">
      <c r="A11" s="7" t="s">
        <v>18</v>
      </c>
      <c r="B11" s="8" t="s">
        <v>22</v>
      </c>
      <c r="C11" s="47" t="s">
        <v>289</v>
      </c>
    </row>
    <row r="12" spans="1:3" ht="27.75" customHeight="1">
      <c r="A12" s="7" t="s">
        <v>20</v>
      </c>
      <c r="B12" s="8" t="s">
        <v>24</v>
      </c>
      <c r="C12" s="47" t="s">
        <v>290</v>
      </c>
    </row>
    <row r="13" spans="1:3" ht="27.75" customHeight="1">
      <c r="A13" s="7" t="s">
        <v>21</v>
      </c>
      <c r="B13" s="48" t="s">
        <v>26</v>
      </c>
      <c r="C13" s="47" t="s">
        <v>291</v>
      </c>
    </row>
    <row r="14" spans="1:3" ht="27.75" customHeight="1">
      <c r="A14" s="7" t="s">
        <v>23</v>
      </c>
      <c r="B14" s="8" t="s">
        <v>28</v>
      </c>
      <c r="C14" s="47" t="s">
        <v>292</v>
      </c>
    </row>
    <row r="15" spans="1:3" ht="27.75" customHeight="1">
      <c r="A15" s="7" t="s">
        <v>25</v>
      </c>
      <c r="B15" s="8" t="s">
        <v>293</v>
      </c>
      <c r="C15" s="47" t="s">
        <v>294</v>
      </c>
    </row>
    <row r="16" spans="1:3" ht="27.75" customHeight="1">
      <c r="A16" s="7" t="s">
        <v>27</v>
      </c>
      <c r="B16" s="8" t="s">
        <v>295</v>
      </c>
      <c r="C16" s="47" t="s">
        <v>296</v>
      </c>
    </row>
    <row r="17" spans="1:3" ht="27.75" customHeight="1">
      <c r="A17" s="7" t="s">
        <v>29</v>
      </c>
      <c r="B17" s="8" t="s">
        <v>297</v>
      </c>
      <c r="C17" s="47" t="s">
        <v>298</v>
      </c>
    </row>
    <row r="18" spans="1:3" ht="27.75" customHeight="1">
      <c r="A18" s="7" t="s">
        <v>30</v>
      </c>
      <c r="B18" s="48" t="s">
        <v>299</v>
      </c>
      <c r="C18" s="47" t="s">
        <v>300</v>
      </c>
    </row>
    <row r="19" spans="1:3" ht="27.75" customHeight="1">
      <c r="A19" s="7" t="s">
        <v>31</v>
      </c>
      <c r="B19" s="8" t="s">
        <v>301</v>
      </c>
      <c r="C19" s="47" t="s">
        <v>302</v>
      </c>
    </row>
    <row r="20" spans="1:3" ht="27.75" customHeight="1">
      <c r="A20" s="7" t="s">
        <v>32</v>
      </c>
      <c r="B20" s="8" t="s">
        <v>303</v>
      </c>
      <c r="C20" s="47" t="s">
        <v>304</v>
      </c>
    </row>
    <row r="21" spans="1:3" ht="27.75" customHeight="1">
      <c r="A21" s="7" t="s">
        <v>33</v>
      </c>
      <c r="B21" s="8" t="s">
        <v>305</v>
      </c>
      <c r="C21" s="47" t="s">
        <v>306</v>
      </c>
    </row>
    <row r="22" spans="1:3" ht="27.75" customHeight="1">
      <c r="A22" s="7" t="s">
        <v>34</v>
      </c>
      <c r="B22" s="8" t="s">
        <v>307</v>
      </c>
      <c r="C22" s="47" t="s">
        <v>308</v>
      </c>
    </row>
    <row r="23" spans="1:3" ht="27.75" customHeight="1">
      <c r="A23" s="7" t="s">
        <v>35</v>
      </c>
      <c r="B23" s="8"/>
      <c r="C23" s="9"/>
    </row>
    <row r="24" spans="1:3" ht="27.75" customHeight="1">
      <c r="A24" s="7" t="s">
        <v>36</v>
      </c>
      <c r="B24" s="8"/>
      <c r="C24" s="9"/>
    </row>
    <row r="25" spans="1:3" ht="27.75" customHeight="1">
      <c r="A25" s="7" t="s">
        <v>37</v>
      </c>
      <c r="B25" s="8"/>
      <c r="C25" s="9"/>
    </row>
    <row r="26" spans="1:3" ht="27.75" customHeight="1">
      <c r="A26" s="7" t="s">
        <v>38</v>
      </c>
      <c r="B26" s="8"/>
      <c r="C26" s="9"/>
    </row>
    <row r="27" spans="1:3" ht="27.75" customHeight="1">
      <c r="A27" s="7" t="s">
        <v>39</v>
      </c>
      <c r="B27" s="8"/>
      <c r="C27" s="9"/>
    </row>
    <row r="28" spans="1:3" ht="27.75" customHeight="1">
      <c r="A28" s="7" t="s">
        <v>40</v>
      </c>
      <c r="B28" s="8"/>
      <c r="C28" s="9"/>
    </row>
  </sheetData>
  <mergeCells count="6">
    <mergeCell ref="B6:C6"/>
    <mergeCell ref="A1:C1"/>
    <mergeCell ref="A2:C2"/>
    <mergeCell ref="A3:C3"/>
    <mergeCell ref="A4:C4"/>
    <mergeCell ref="A5:C5"/>
  </mergeCells>
  <hyperlinks>
    <hyperlink ref="C9" r:id="rId1" xr:uid="{3E73A1A8-39A1-A441-9CF3-1BBC6DE53EE1}"/>
    <hyperlink ref="C10" r:id="rId2" xr:uid="{EAE6884D-E652-5F49-A631-04075679CCBB}"/>
    <hyperlink ref="C11" r:id="rId3" xr:uid="{D7724915-A0D8-AB4D-9C37-E2ACCBA1E523}"/>
    <hyperlink ref="C12" r:id="rId4" xr:uid="{335DD5DD-A73E-0C4E-ABA0-02C078CE9355}"/>
    <hyperlink ref="C14" r:id="rId5" xr:uid="{EF2CA96A-894E-1545-9ACF-C2890CF699F2}"/>
    <hyperlink ref="C15" r:id="rId6" xr:uid="{92E2BD2D-99A1-CD4A-8F98-8929678356EB}"/>
    <hyperlink ref="C16" r:id="rId7" xr:uid="{FCEF36EC-AA83-994E-BE64-E137BD712BDC}"/>
    <hyperlink ref="C17" r:id="rId8" xr:uid="{975C202A-AAB4-F94A-B624-6756BB8E4665}"/>
    <hyperlink ref="C18" r:id="rId9" xr:uid="{9424E3DA-F760-0B4F-8A4B-F96FE1448EDF}"/>
    <hyperlink ref="C19" r:id="rId10" xr:uid="{E495B217-0D47-B94F-8233-C1515DFAC6A3}"/>
    <hyperlink ref="C20" r:id="rId11" xr:uid="{75DF182E-B25C-4D40-9DA3-103EFC3C196A}"/>
    <hyperlink ref="C21" r:id="rId12" xr:uid="{49ABE85D-FCD4-4343-B3DE-45F3CCA0F365}"/>
    <hyperlink ref="C13" r:id="rId13" xr:uid="{ADA1D295-D487-DE4E-ACDB-3BB9F75303FE}"/>
    <hyperlink ref="C22" r:id="rId14" xr:uid="{4080ECEB-9495-7548-954A-8016290CFAC2}"/>
  </hyperlink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DBD5D-C263-4145-90E9-FF66DC109471}">
  <dimension ref="A1:AMC109"/>
  <sheetViews>
    <sheetView topLeftCell="A13" zoomScale="157" workbookViewId="0">
      <selection activeCell="A4" sqref="A4:A12"/>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275</v>
      </c>
      <c r="E4" t="s">
        <v>279</v>
      </c>
      <c r="F4" s="13"/>
      <c r="G4" s="13"/>
      <c r="H4"/>
    </row>
    <row r="5" spans="1:8" ht="24">
      <c r="A5" s="60"/>
      <c r="B5" s="43" t="str">
        <f>Critères!B4</f>
        <v>1.2</v>
      </c>
      <c r="C5" s="13" t="str">
        <f>Critères!C4</f>
        <v>Chaque image de décoration est-elle correctement ignorée par les technologies d’assistance ?</v>
      </c>
      <c r="D5" s="8" t="s">
        <v>275</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275</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275</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275</v>
      </c>
      <c r="E8" s="14" t="s">
        <v>279</v>
      </c>
      <c r="F8" s="14"/>
      <c r="G8" s="13"/>
    </row>
    <row r="9" spans="1:8" ht="17">
      <c r="A9" s="60"/>
      <c r="B9" s="43" t="str">
        <f>Critères!B8</f>
        <v>1.6</v>
      </c>
      <c r="C9" s="13" t="str">
        <f>Critères!C8</f>
        <v>Chaque image porteuse d’information a-t-elle, si nécessaire, une description détaillée ?</v>
      </c>
      <c r="D9" s="8" t="s">
        <v>275</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275</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275</v>
      </c>
      <c r="E11" t="s">
        <v>279</v>
      </c>
      <c r="F11" s="13"/>
      <c r="G11" s="13"/>
    </row>
    <row r="12" spans="1:8" ht="24">
      <c r="A12" s="60"/>
      <c r="B12" s="43" t="str">
        <f>Critères!B11</f>
        <v>1.9</v>
      </c>
      <c r="C12" s="13" t="str">
        <f>Critères!C11</f>
        <v>Chaque légende d’image est-elle, si nécessaire, correctement reliée à l’image correspondante ?</v>
      </c>
      <c r="D12" s="8" t="s">
        <v>275</v>
      </c>
      <c r="E12" t="s">
        <v>279</v>
      </c>
      <c r="F12" s="13"/>
      <c r="G12" s="13"/>
    </row>
    <row r="13" spans="1:8" ht="17">
      <c r="A13" s="60" t="str">
        <f>Critères!$A$12</f>
        <v>CADRES</v>
      </c>
      <c r="B13" s="43" t="str">
        <f>Critères!B12</f>
        <v>2.1</v>
      </c>
      <c r="C13" s="13" t="str">
        <f>Critères!C12</f>
        <v>Chaque cadre a-t-il un titre de cadre ?</v>
      </c>
      <c r="D13" s="8" t="s">
        <v>275</v>
      </c>
      <c r="E13" t="s">
        <v>279</v>
      </c>
      <c r="F13" s="45"/>
      <c r="G13" s="13"/>
    </row>
    <row r="14" spans="1:8" ht="17">
      <c r="A14" s="60"/>
      <c r="B14" s="43" t="str">
        <f>Critères!B13</f>
        <v>2.2</v>
      </c>
      <c r="C14" s="13" t="str">
        <f>Critères!C13</f>
        <v>Pour chaque cadre ayant un titre de cadre, ce titre de cadre est-il pertinent ?</v>
      </c>
      <c r="D14" s="8" t="s">
        <v>275</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275</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275</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275</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275</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275</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275</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275</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275</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275</v>
      </c>
      <c r="E23" s="14" t="s">
        <v>279</v>
      </c>
      <c r="F23" s="13"/>
      <c r="G23" s="13"/>
    </row>
    <row r="24" spans="1:7" ht="17">
      <c r="A24" s="60"/>
      <c r="B24" s="43" t="str">
        <f>Critères!B23</f>
        <v>4.7</v>
      </c>
      <c r="C24" s="13" t="str">
        <f>Critères!C23</f>
        <v>Chaque média temporel est-il clairement identifiable (hors cas particuliers) ?</v>
      </c>
      <c r="D24" s="8" t="s">
        <v>275</v>
      </c>
      <c r="E24" s="14" t="s">
        <v>279</v>
      </c>
      <c r="F24" s="13"/>
      <c r="G24" s="13"/>
    </row>
    <row r="25" spans="1:7" ht="24">
      <c r="A25" s="60"/>
      <c r="B25" s="43" t="str">
        <f>Critères!B24</f>
        <v>4.8</v>
      </c>
      <c r="C25" s="13" t="str">
        <f>Critères!C24</f>
        <v>Chaque média non temporel a-t-il, si nécessaire, une alternative (hors cas particuliers) ?</v>
      </c>
      <c r="D25" s="8" t="s">
        <v>275</v>
      </c>
      <c r="E25" s="14" t="s">
        <v>279</v>
      </c>
      <c r="F25" s="13"/>
      <c r="G25" s="13"/>
    </row>
    <row r="26" spans="1:7" ht="24">
      <c r="A26" s="60"/>
      <c r="B26" s="43" t="str">
        <f>Critères!B25</f>
        <v>4.9</v>
      </c>
      <c r="C26" s="13" t="str">
        <f>Critères!C25</f>
        <v>Pour chaque média non temporel ayant une alternative, cette alternative est-elle pertinente ?</v>
      </c>
      <c r="D26" s="8" t="s">
        <v>275</v>
      </c>
      <c r="E26" s="14" t="s">
        <v>279</v>
      </c>
      <c r="F26" s="13"/>
      <c r="G26" s="13"/>
    </row>
    <row r="27" spans="1:7" ht="17">
      <c r="A27" s="60"/>
      <c r="B27" s="43" t="str">
        <f>Critères!B26</f>
        <v>4.10</v>
      </c>
      <c r="C27" s="13" t="str">
        <f>Critères!C26</f>
        <v>Chaque son déclenché automatiquement est-il contrôlable par l’utilisateur ?</v>
      </c>
      <c r="D27" s="8" t="s">
        <v>275</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275</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275</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275</v>
      </c>
      <c r="E30" s="14" t="s">
        <v>279</v>
      </c>
      <c r="F30" s="13"/>
      <c r="G30" s="13"/>
    </row>
    <row r="31" spans="1:7" ht="17">
      <c r="A31" s="60" t="str">
        <f>Critères!$A$30</f>
        <v>TABLEAUX</v>
      </c>
      <c r="B31" s="43" t="str">
        <f>Critères!B30</f>
        <v>5.1</v>
      </c>
      <c r="C31" s="13" t="str">
        <f>Critères!C30</f>
        <v>Chaque tableau de données complexe a-t-il un résumé ?</v>
      </c>
      <c r="D31" s="8" t="s">
        <v>275</v>
      </c>
      <c r="E31" s="14" t="s">
        <v>279</v>
      </c>
      <c r="F31" s="13"/>
      <c r="G31" s="13"/>
    </row>
    <row r="32" spans="1:7" ht="17">
      <c r="A32" s="60"/>
      <c r="B32" s="43" t="str">
        <f>Critères!B31</f>
        <v>5.2</v>
      </c>
      <c r="C32" s="13" t="str">
        <f>Critères!C31</f>
        <v>Pour chaque tableau de données complexe ayant un résumé, celui-ci est-il pertinent ?</v>
      </c>
      <c r="D32" s="8" t="s">
        <v>275</v>
      </c>
      <c r="E32" s="14" t="s">
        <v>279</v>
      </c>
      <c r="F32" s="13"/>
      <c r="G32" s="13"/>
    </row>
    <row r="33" spans="1:7" ht="17">
      <c r="A33" s="60"/>
      <c r="B33" s="43" t="str">
        <f>Critères!B32</f>
        <v>5.3</v>
      </c>
      <c r="C33" s="13" t="str">
        <f>Critères!C32</f>
        <v>Pour chaque tableau de mise en forme, le contenu linéarisé reste-t-il compréhensible ?</v>
      </c>
      <c r="D33" s="8" t="s">
        <v>275</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275</v>
      </c>
      <c r="E34" s="14" t="s">
        <v>279</v>
      </c>
      <c r="F34" s="13"/>
      <c r="G34" s="13"/>
    </row>
    <row r="35" spans="1:7" ht="17">
      <c r="A35" s="60"/>
      <c r="B35" s="43" t="str">
        <f>Critères!B34</f>
        <v>5.5</v>
      </c>
      <c r="C35" s="13" t="str">
        <f>Critères!C34</f>
        <v>Pour chaque tableau de données ayant un titre, celui-ci est-il pertinent ?</v>
      </c>
      <c r="D35" s="8" t="s">
        <v>275</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275</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275</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275</v>
      </c>
      <c r="E38" s="14" t="s">
        <v>279</v>
      </c>
      <c r="F38" s="13"/>
      <c r="G38" s="13"/>
    </row>
    <row r="39" spans="1:7" ht="17">
      <c r="A39" s="60" t="str">
        <f>Critères!$A$38</f>
        <v>LIENS</v>
      </c>
      <c r="B39" s="43" t="str">
        <f>Critères!B38</f>
        <v>6.1</v>
      </c>
      <c r="C39" s="13" t="str">
        <f>Critères!C38</f>
        <v>Chaque lien est-il explicite (hors cas particuliers) ?</v>
      </c>
      <c r="D39" s="8" t="s">
        <v>275</v>
      </c>
      <c r="E39" s="14" t="s">
        <v>279</v>
      </c>
      <c r="F39" s="13"/>
      <c r="G39" s="13"/>
    </row>
    <row r="40" spans="1:7" ht="17">
      <c r="A40" s="60"/>
      <c r="B40" s="43" t="str">
        <f>Critères!B39</f>
        <v>6.2</v>
      </c>
      <c r="C40" s="13" t="str">
        <f>Critères!C39</f>
        <v>Dans chaque page web, chaque lien a-t-il un intitulé ?</v>
      </c>
      <c r="D40" s="8" t="s">
        <v>275</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275</v>
      </c>
      <c r="E41" s="14" t="s">
        <v>279</v>
      </c>
      <c r="F41" s="13"/>
      <c r="G41" s="13"/>
    </row>
    <row r="42" spans="1:7" ht="17">
      <c r="A42" s="60"/>
      <c r="B42" s="43" t="str">
        <f>Critères!B41</f>
        <v>7.2</v>
      </c>
      <c r="C42" s="13" t="str">
        <f>Critères!C41</f>
        <v>Pour chaque script ayant une alternative, cette alternative est-elle pertinente ?</v>
      </c>
      <c r="D42" s="8" t="s">
        <v>275</v>
      </c>
      <c r="E42" s="14" t="s">
        <v>279</v>
      </c>
      <c r="F42" s="13"/>
      <c r="G42" s="13"/>
    </row>
    <row r="43" spans="1:7" ht="24">
      <c r="A43" s="60"/>
      <c r="B43" s="43" t="str">
        <f>Critères!B42</f>
        <v>7.3</v>
      </c>
      <c r="C43" s="13" t="str">
        <f>Critères!C42</f>
        <v>Chaque script est-il contrôlable par le clavier et par tout dispositif de pointage (hors cas particuliers) ?</v>
      </c>
      <c r="D43" s="8" t="s">
        <v>275</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275</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275</v>
      </c>
      <c r="E45" s="14" t="s">
        <v>279</v>
      </c>
      <c r="F45" s="13"/>
      <c r="G45" s="13"/>
    </row>
    <row r="46" spans="1:7" ht="17">
      <c r="A46" s="60" t="str">
        <f>Critères!$A$45</f>
        <v>ÉLÉMENTS OBLIGATOIRES</v>
      </c>
      <c r="B46" s="43" t="str">
        <f>Critères!B45</f>
        <v>8.1</v>
      </c>
      <c r="C46" s="13" t="str">
        <f>Critères!C45</f>
        <v>Chaque page web est-elle définie par un type de document ?</v>
      </c>
      <c r="D46" s="8" t="s">
        <v>275</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275</v>
      </c>
      <c r="E47" s="14" t="s">
        <v>279</v>
      </c>
      <c r="F47" s="13"/>
      <c r="G47" s="13"/>
    </row>
    <row r="48" spans="1:7" ht="17">
      <c r="A48" s="60"/>
      <c r="B48" s="43" t="str">
        <f>Critères!B47</f>
        <v>8.3</v>
      </c>
      <c r="C48" s="13" t="str">
        <f>Critères!C47</f>
        <v>Dans chaque page web, la langue par défaut est-elle présente ?</v>
      </c>
      <c r="D48" s="8" t="s">
        <v>275</v>
      </c>
      <c r="E48" s="14" t="s">
        <v>279</v>
      </c>
      <c r="F48" s="13"/>
      <c r="G48" s="13"/>
    </row>
    <row r="49" spans="1:7" ht="17">
      <c r="A49" s="60"/>
      <c r="B49" s="43" t="str">
        <f>Critères!B48</f>
        <v>8.4</v>
      </c>
      <c r="C49" s="13" t="str">
        <f>Critères!C48</f>
        <v>Pour chaque page web ayant une langue par défaut, le code de langue est-il pertinent ?</v>
      </c>
      <c r="D49" s="8" t="s">
        <v>275</v>
      </c>
      <c r="E49" s="14" t="s">
        <v>279</v>
      </c>
      <c r="F49" s="13"/>
      <c r="G49" s="13"/>
    </row>
    <row r="50" spans="1:7" ht="17">
      <c r="A50" s="60"/>
      <c r="B50" s="43" t="str">
        <f>Critères!B49</f>
        <v>8.5</v>
      </c>
      <c r="C50" s="13" t="str">
        <f>Critères!C49</f>
        <v>Chaque page web a-t-elle un titre de page ?</v>
      </c>
      <c r="D50" s="8" t="s">
        <v>275</v>
      </c>
      <c r="E50" s="14" t="s">
        <v>279</v>
      </c>
      <c r="F50" s="13"/>
      <c r="G50" s="13"/>
    </row>
    <row r="51" spans="1:7" ht="17">
      <c r="A51" s="60"/>
      <c r="B51" s="43" t="str">
        <f>Critères!B50</f>
        <v>8.6</v>
      </c>
      <c r="C51" s="13" t="str">
        <f>Critères!C50</f>
        <v>Pour chaque page web ayant un titre de page, ce titre est-il pertinent ?</v>
      </c>
      <c r="D51" s="8" t="s">
        <v>275</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275</v>
      </c>
      <c r="E52" s="14" t="s">
        <v>279</v>
      </c>
      <c r="F52" s="13"/>
      <c r="G52" s="13"/>
    </row>
    <row r="53" spans="1:7" ht="24">
      <c r="A53" s="60"/>
      <c r="B53" s="43" t="str">
        <f>Critères!B52</f>
        <v>8.8</v>
      </c>
      <c r="C53" s="13" t="str">
        <f>Critères!C52</f>
        <v>Dans chaque page web, le code de langue de chaque changement de langue est-il valide et pertinent ?</v>
      </c>
      <c r="D53" s="8" t="s">
        <v>275</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275</v>
      </c>
      <c r="E54" s="14" t="s">
        <v>279</v>
      </c>
      <c r="F54" s="13"/>
      <c r="G54" s="13"/>
    </row>
    <row r="55" spans="1:7" ht="17">
      <c r="A55" s="60"/>
      <c r="B55" s="43" t="str">
        <f>Critères!B54</f>
        <v>8.10</v>
      </c>
      <c r="C55" s="13" t="str">
        <f>Critères!C54</f>
        <v>Dans chaque page web, les changements du sens de lecture sont-ils signalés ?</v>
      </c>
      <c r="D55" s="8" t="s">
        <v>275</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275</v>
      </c>
      <c r="E56" s="14" t="s">
        <v>279</v>
      </c>
      <c r="F56" s="13"/>
      <c r="G56" s="13"/>
    </row>
    <row r="57" spans="1:7" ht="24">
      <c r="A57" s="60"/>
      <c r="B57" s="43" t="str">
        <f>Critères!B56</f>
        <v>9.2</v>
      </c>
      <c r="C57" s="13" t="str">
        <f>Critères!C56</f>
        <v>Dans chaque page web, la structure du document est-elle cohérente (hors cas particuliers) ?</v>
      </c>
      <c r="D57" s="8" t="s">
        <v>275</v>
      </c>
      <c r="E57" s="14" t="s">
        <v>279</v>
      </c>
      <c r="F57" s="13"/>
      <c r="G57" s="13"/>
    </row>
    <row r="58" spans="1:7" ht="17">
      <c r="A58" s="60"/>
      <c r="B58" s="43" t="str">
        <f>Critères!B57</f>
        <v>9.3</v>
      </c>
      <c r="C58" s="13" t="str">
        <f>Critères!C57</f>
        <v>Dans chaque page web, chaque liste est-elle correctement structurée ?</v>
      </c>
      <c r="D58" s="8" t="s">
        <v>275</v>
      </c>
      <c r="E58" s="14" t="s">
        <v>279</v>
      </c>
      <c r="F58" s="13"/>
      <c r="G58" s="13"/>
    </row>
    <row r="59" spans="1:7" ht="17">
      <c r="A59" s="60"/>
      <c r="B59" s="43" t="str">
        <f>Critères!B58</f>
        <v>9.4</v>
      </c>
      <c r="C59" s="13" t="str">
        <f>Critères!C58</f>
        <v>Dans chaque page web, chaque citation est-elle correctement indiquée ?</v>
      </c>
      <c r="D59" s="8" t="s">
        <v>275</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275</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275</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275</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275</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275</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275</v>
      </c>
      <c r="E65" s="14" t="s">
        <v>279</v>
      </c>
      <c r="F65" s="13"/>
      <c r="G65" s="13"/>
    </row>
    <row r="66" spans="1:7" ht="24">
      <c r="A66" s="60"/>
      <c r="B66" s="43" t="str">
        <f>Critères!B65</f>
        <v>10.7</v>
      </c>
      <c r="C66" s="13" t="str">
        <f>Critères!C65</f>
        <v>Dans chaque page web, pour chaque élément recevant le focus, la prise de focus est-elle visible ?</v>
      </c>
      <c r="D66" s="8" t="s">
        <v>275</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275</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275</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275</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275</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275</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275</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275</v>
      </c>
      <c r="E73" s="14" t="s">
        <v>279</v>
      </c>
      <c r="F73" s="13"/>
      <c r="G73" s="13"/>
    </row>
    <row r="74" spans="1:7" ht="17">
      <c r="A74" s="60" t="str">
        <f>Critères!$A$73</f>
        <v>FORMULAIRES</v>
      </c>
      <c r="B74" s="43" t="str">
        <f>Critères!B73</f>
        <v>11.1</v>
      </c>
      <c r="C74" s="13" t="str">
        <f>Critères!C73</f>
        <v>Chaque champ de formulaire a-t-il une étiquette ?</v>
      </c>
      <c r="D74" s="8" t="s">
        <v>275</v>
      </c>
      <c r="E74" s="14" t="s">
        <v>279</v>
      </c>
      <c r="F74" s="13"/>
      <c r="G74" s="13"/>
    </row>
    <row r="75" spans="1:7" ht="24">
      <c r="A75" s="60"/>
      <c r="B75" s="43" t="str">
        <f>Critères!B74</f>
        <v>11.2</v>
      </c>
      <c r="C75" s="13" t="str">
        <f>Critères!C74</f>
        <v>Chaque étiquette associée à un champ de formulaire est-elle pertinente (hors cas particuliers) ?</v>
      </c>
      <c r="D75" s="8" t="s">
        <v>275</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275</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275</v>
      </c>
      <c r="E77" s="14" t="s">
        <v>279</v>
      </c>
      <c r="F77" s="13"/>
      <c r="G77" s="13"/>
    </row>
    <row r="78" spans="1:7" ht="17">
      <c r="A78" s="60"/>
      <c r="B78" s="43" t="str">
        <f>Critères!B77</f>
        <v>11.5</v>
      </c>
      <c r="C78" s="13" t="str">
        <f>Critères!C77</f>
        <v>Dans chaque formulaire, les champs de même nature sont-ils regroupés, si nécessaire ?</v>
      </c>
      <c r="D78" s="8" t="s">
        <v>275</v>
      </c>
      <c r="E78" s="14" t="s">
        <v>279</v>
      </c>
      <c r="F78" s="13"/>
      <c r="G78" s="13"/>
    </row>
    <row r="79" spans="1:7" ht="24">
      <c r="A79" s="60"/>
      <c r="B79" s="43" t="str">
        <f>Critères!B78</f>
        <v>11.6</v>
      </c>
      <c r="C79" s="13" t="str">
        <f>Critères!C78</f>
        <v>Dans chaque formulaire, chaque regroupement de champs de même nature a-t-il une légende ?</v>
      </c>
      <c r="D79" s="8" t="s">
        <v>275</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275</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275</v>
      </c>
      <c r="E81" s="14" t="s">
        <v>279</v>
      </c>
      <c r="F81" s="13"/>
      <c r="G81" s="13"/>
    </row>
    <row r="82" spans="1:7" ht="24">
      <c r="A82" s="60"/>
      <c r="B82" s="43" t="str">
        <f>Critères!B81</f>
        <v>11.9</v>
      </c>
      <c r="C82" s="13" t="str">
        <f>Critères!C81</f>
        <v>Dans chaque formulaire, l’intitulé de chaque bouton est-il pertinent (hors cas particuliers) ?</v>
      </c>
      <c r="D82" s="8" t="s">
        <v>275</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275</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275</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275</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275</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275</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275</v>
      </c>
      <c r="E88" s="14" t="s">
        <v>279</v>
      </c>
      <c r="F88" s="13"/>
      <c r="G88" s="13"/>
    </row>
    <row r="89" spans="1:7" ht="17">
      <c r="A89" s="60"/>
      <c r="B89" s="43" t="str">
        <f>Critères!B88</f>
        <v>12.3</v>
      </c>
      <c r="C89" s="13" t="str">
        <f>Critères!C88</f>
        <v>La page « plan du site » est-elle pertinente ?</v>
      </c>
      <c r="D89" s="8" t="s">
        <v>275</v>
      </c>
      <c r="E89" s="14" t="s">
        <v>279</v>
      </c>
      <c r="F89" s="13"/>
      <c r="G89" s="13"/>
    </row>
    <row r="90" spans="1:7" ht="24">
      <c r="A90" s="60"/>
      <c r="B90" s="43" t="str">
        <f>Critères!B89</f>
        <v>12.4</v>
      </c>
      <c r="C90" s="13" t="str">
        <f>Critères!C89</f>
        <v>Dans chaque ensemble de pages, la page « plan du site » est-elle atteignable de manière identique ?</v>
      </c>
      <c r="D90" s="8" t="s">
        <v>275</v>
      </c>
      <c r="E90" s="14" t="s">
        <v>279</v>
      </c>
      <c r="F90" s="13"/>
      <c r="G90" s="13"/>
    </row>
    <row r="91" spans="1:7" ht="24">
      <c r="A91" s="60"/>
      <c r="B91" s="43" t="str">
        <f>Critères!B90</f>
        <v>12.5</v>
      </c>
      <c r="C91" s="13" t="str">
        <f>Critères!C90</f>
        <v>Dans chaque ensemble de pages, le moteur de recherche est-il atteignable de manière identique ?</v>
      </c>
      <c r="D91" s="8" t="s">
        <v>275</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275</v>
      </c>
      <c r="E92" s="14" t="s">
        <v>279</v>
      </c>
      <c r="F92" s="13"/>
      <c r="G92" s="13"/>
    </row>
    <row r="93" spans="1:7" ht="24">
      <c r="A93" s="60"/>
      <c r="B93" s="43" t="str">
        <f>Critères!B92</f>
        <v>12.7</v>
      </c>
      <c r="C93" s="13" t="str">
        <f>Critères!C92</f>
        <v>Dans chaque page web, un lien d’évitement ou d’accès rapide à la zone de contenu principal est-il présent (hors cas particuliers) ?</v>
      </c>
      <c r="D93" s="8" t="s">
        <v>275</v>
      </c>
      <c r="E93" s="14" t="s">
        <v>279</v>
      </c>
      <c r="F93" s="13"/>
      <c r="G93" s="13"/>
    </row>
    <row r="94" spans="1:7" ht="17">
      <c r="A94" s="60"/>
      <c r="B94" s="43" t="str">
        <f>Critères!B93</f>
        <v>12.8</v>
      </c>
      <c r="C94" s="13" t="str">
        <f>Critères!C93</f>
        <v>Dans chaque page web, l’ordre de tabulation est-il cohérent ?</v>
      </c>
      <c r="D94" s="8" t="s">
        <v>275</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275</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275</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275</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275</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275</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275</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275</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275</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275</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275</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275</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275</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275</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275</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275</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39" priority="55" stopIfTrue="1" operator="equal">
      <formula>"C"</formula>
    </cfRule>
    <cfRule type="cellIs" dxfId="38" priority="56" stopIfTrue="1" operator="equal">
      <formula>"NC"</formula>
    </cfRule>
    <cfRule type="cellIs" dxfId="37" priority="57" stopIfTrue="1" operator="equal">
      <formula>"NA"</formula>
    </cfRule>
    <cfRule type="cellIs" dxfId="36" priority="58" stopIfTrue="1" operator="equal">
      <formula>"NT"</formula>
    </cfRule>
  </conditionalFormatting>
  <conditionalFormatting sqref="E4:E109">
    <cfRule type="cellIs" dxfId="35" priority="59" stopIfTrue="1" operator="equal">
      <formula>"D"</formula>
    </cfRule>
    <cfRule type="cellIs" dxfId="34" priority="60" stopIfTrue="1" operator="equal">
      <formula>"N"</formula>
    </cfRule>
  </conditionalFormatting>
  <dataValidations count="2">
    <dataValidation type="list" showErrorMessage="1" sqref="D4:D109" xr:uid="{7BD1BAAD-6F83-D443-88D8-3B64A9D00836}">
      <formula1>"C,NC,NA,NT"</formula1>
    </dataValidation>
    <dataValidation type="list" showErrorMessage="1" sqref="E4:E109" xr:uid="{4E5FF158-F537-D142-95A3-36A43457DB86}">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243A-D398-354E-A274-88FA1ED96951}">
  <dimension ref="A1:AMC109"/>
  <sheetViews>
    <sheetView workbookViewId="0">
      <selection sqref="A1:G1"/>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CONCATENATE(Échantillon!B17," : ",Échantillon!C17)</f>
        <v>Page Trouvez un établissement : https://www.ramsaysante.fr/trouvez-l%E2%80%99etablissement-le-plus-proche-de-chez-vous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275</v>
      </c>
      <c r="E4" t="s">
        <v>279</v>
      </c>
      <c r="F4" s="13"/>
      <c r="G4" s="13"/>
      <c r="H4"/>
    </row>
    <row r="5" spans="1:8" ht="24">
      <c r="A5" s="60"/>
      <c r="B5" s="43" t="str">
        <f>Critères!B4</f>
        <v>1.2</v>
      </c>
      <c r="C5" s="13" t="str">
        <f>Critères!C4</f>
        <v>Chaque image de décoration est-elle correctement ignorée par les technologies d’assistance ?</v>
      </c>
      <c r="D5" s="8" t="s">
        <v>275</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275</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275</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275</v>
      </c>
      <c r="E8" s="14" t="s">
        <v>279</v>
      </c>
      <c r="F8" s="14"/>
      <c r="G8" s="13"/>
    </row>
    <row r="9" spans="1:8" ht="24">
      <c r="A9" s="60"/>
      <c r="B9" s="43" t="str">
        <f>Critères!B8</f>
        <v>1.6</v>
      </c>
      <c r="C9" s="13" t="str">
        <f>Critères!C8</f>
        <v>Chaque image porteuse d’information a-t-elle, si nécessaire, une description détaillée ?</v>
      </c>
      <c r="D9" s="8" t="s">
        <v>275</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275</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275</v>
      </c>
      <c r="E11" t="s">
        <v>279</v>
      </c>
      <c r="F11" s="13"/>
      <c r="G11" s="13"/>
    </row>
    <row r="12" spans="1:8" ht="24">
      <c r="A12" s="60"/>
      <c r="B12" s="43" t="str">
        <f>Critères!B11</f>
        <v>1.9</v>
      </c>
      <c r="C12" s="13" t="str">
        <f>Critères!C11</f>
        <v>Chaque légende d’image est-elle, si nécessaire, correctement reliée à l’image correspondante ?</v>
      </c>
      <c r="D12" s="8" t="s">
        <v>275</v>
      </c>
      <c r="E12" t="s">
        <v>279</v>
      </c>
      <c r="F12" s="13"/>
      <c r="G12" s="13"/>
    </row>
    <row r="13" spans="1:8" ht="17">
      <c r="A13" s="60" t="str">
        <f>Critères!$A$12</f>
        <v>CADRES</v>
      </c>
      <c r="B13" s="43" t="str">
        <f>Critères!B12</f>
        <v>2.1</v>
      </c>
      <c r="C13" s="13" t="str">
        <f>Critères!C12</f>
        <v>Chaque cadre a-t-il un titre de cadre ?</v>
      </c>
      <c r="D13" s="8" t="s">
        <v>275</v>
      </c>
      <c r="E13" t="s">
        <v>279</v>
      </c>
      <c r="F13" s="45"/>
      <c r="G13" s="13"/>
    </row>
    <row r="14" spans="1:8" ht="17">
      <c r="A14" s="60"/>
      <c r="B14" s="43" t="str">
        <f>Critères!B13</f>
        <v>2.2</v>
      </c>
      <c r="C14" s="13" t="str">
        <f>Critères!C13</f>
        <v>Pour chaque cadre ayant un titre de cadre, ce titre de cadre est-il pertinent ?</v>
      </c>
      <c r="D14" s="8" t="s">
        <v>275</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275</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275</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275</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275</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275</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275</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275</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275</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275</v>
      </c>
      <c r="E23" s="14" t="s">
        <v>279</v>
      </c>
      <c r="F23" s="13"/>
      <c r="G23" s="13"/>
    </row>
    <row r="24" spans="1:7" ht="17">
      <c r="A24" s="60"/>
      <c r="B24" s="43" t="str">
        <f>Critères!B23</f>
        <v>4.7</v>
      </c>
      <c r="C24" s="13" t="str">
        <f>Critères!C23</f>
        <v>Chaque média temporel est-il clairement identifiable (hors cas particuliers) ?</v>
      </c>
      <c r="D24" s="8" t="s">
        <v>275</v>
      </c>
      <c r="E24" s="14" t="s">
        <v>279</v>
      </c>
      <c r="F24" s="13"/>
      <c r="G24" s="13"/>
    </row>
    <row r="25" spans="1:7" ht="24">
      <c r="A25" s="60"/>
      <c r="B25" s="43" t="str">
        <f>Critères!B24</f>
        <v>4.8</v>
      </c>
      <c r="C25" s="13" t="str">
        <f>Critères!C24</f>
        <v>Chaque média non temporel a-t-il, si nécessaire, une alternative (hors cas particuliers) ?</v>
      </c>
      <c r="D25" s="8" t="s">
        <v>275</v>
      </c>
      <c r="E25" s="14" t="s">
        <v>279</v>
      </c>
      <c r="F25" s="13"/>
      <c r="G25" s="13"/>
    </row>
    <row r="26" spans="1:7" ht="24">
      <c r="A26" s="60"/>
      <c r="B26" s="43" t="str">
        <f>Critères!B25</f>
        <v>4.9</v>
      </c>
      <c r="C26" s="13" t="str">
        <f>Critères!C25</f>
        <v>Pour chaque média non temporel ayant une alternative, cette alternative est-elle pertinente ?</v>
      </c>
      <c r="D26" s="8" t="s">
        <v>275</v>
      </c>
      <c r="E26" s="14" t="s">
        <v>279</v>
      </c>
      <c r="F26" s="13"/>
      <c r="G26" s="13"/>
    </row>
    <row r="27" spans="1:7" ht="17">
      <c r="A27" s="60"/>
      <c r="B27" s="43" t="str">
        <f>Critères!B26</f>
        <v>4.10</v>
      </c>
      <c r="C27" s="13" t="str">
        <f>Critères!C26</f>
        <v>Chaque son déclenché automatiquement est-il contrôlable par l’utilisateur ?</v>
      </c>
      <c r="D27" s="8" t="s">
        <v>275</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275</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275</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275</v>
      </c>
      <c r="E30" s="14" t="s">
        <v>279</v>
      </c>
      <c r="F30" s="13"/>
      <c r="G30" s="13"/>
    </row>
    <row r="31" spans="1:7" ht="17">
      <c r="A31" s="60" t="str">
        <f>Critères!$A$30</f>
        <v>TABLEAUX</v>
      </c>
      <c r="B31" s="43" t="str">
        <f>Critères!B30</f>
        <v>5.1</v>
      </c>
      <c r="C31" s="13" t="str">
        <f>Critères!C30</f>
        <v>Chaque tableau de données complexe a-t-il un résumé ?</v>
      </c>
      <c r="D31" s="8" t="s">
        <v>275</v>
      </c>
      <c r="E31" s="14" t="s">
        <v>279</v>
      </c>
      <c r="F31" s="13"/>
      <c r="G31" s="13"/>
    </row>
    <row r="32" spans="1:7" ht="17">
      <c r="A32" s="60"/>
      <c r="B32" s="43" t="str">
        <f>Critères!B31</f>
        <v>5.2</v>
      </c>
      <c r="C32" s="13" t="str">
        <f>Critères!C31</f>
        <v>Pour chaque tableau de données complexe ayant un résumé, celui-ci est-il pertinent ?</v>
      </c>
      <c r="D32" s="8" t="s">
        <v>275</v>
      </c>
      <c r="E32" s="14" t="s">
        <v>279</v>
      </c>
      <c r="F32" s="13"/>
      <c r="G32" s="13"/>
    </row>
    <row r="33" spans="1:7" ht="17">
      <c r="A33" s="60"/>
      <c r="B33" s="43" t="str">
        <f>Critères!B32</f>
        <v>5.3</v>
      </c>
      <c r="C33" s="13" t="str">
        <f>Critères!C32</f>
        <v>Pour chaque tableau de mise en forme, le contenu linéarisé reste-t-il compréhensible ?</v>
      </c>
      <c r="D33" s="8" t="s">
        <v>275</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275</v>
      </c>
      <c r="E34" s="14" t="s">
        <v>279</v>
      </c>
      <c r="F34" s="13"/>
      <c r="G34" s="13"/>
    </row>
    <row r="35" spans="1:7" ht="17">
      <c r="A35" s="60"/>
      <c r="B35" s="43" t="str">
        <f>Critères!B34</f>
        <v>5.5</v>
      </c>
      <c r="C35" s="13" t="str">
        <f>Critères!C34</f>
        <v>Pour chaque tableau de données ayant un titre, celui-ci est-il pertinent ?</v>
      </c>
      <c r="D35" s="8" t="s">
        <v>275</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275</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275</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275</v>
      </c>
      <c r="E38" s="14" t="s">
        <v>279</v>
      </c>
      <c r="F38" s="13"/>
      <c r="G38" s="13"/>
    </row>
    <row r="39" spans="1:7" ht="17">
      <c r="A39" s="60" t="str">
        <f>Critères!$A$38</f>
        <v>LIENS</v>
      </c>
      <c r="B39" s="43" t="str">
        <f>Critères!B38</f>
        <v>6.1</v>
      </c>
      <c r="C39" s="13" t="str">
        <f>Critères!C38</f>
        <v>Chaque lien est-il explicite (hors cas particuliers) ?</v>
      </c>
      <c r="D39" s="8" t="s">
        <v>275</v>
      </c>
      <c r="E39" s="14" t="s">
        <v>279</v>
      </c>
      <c r="F39" s="13"/>
      <c r="G39" s="13"/>
    </row>
    <row r="40" spans="1:7" ht="17">
      <c r="A40" s="60"/>
      <c r="B40" s="43" t="str">
        <f>Critères!B39</f>
        <v>6.2</v>
      </c>
      <c r="C40" s="13" t="str">
        <f>Critères!C39</f>
        <v>Dans chaque page web, chaque lien a-t-il un intitulé ?</v>
      </c>
      <c r="D40" s="8" t="s">
        <v>275</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275</v>
      </c>
      <c r="E41" s="14" t="s">
        <v>279</v>
      </c>
      <c r="F41" s="13"/>
      <c r="G41" s="13"/>
    </row>
    <row r="42" spans="1:7" ht="17">
      <c r="A42" s="60"/>
      <c r="B42" s="43" t="str">
        <f>Critères!B41</f>
        <v>7.2</v>
      </c>
      <c r="C42" s="13" t="str">
        <f>Critères!C41</f>
        <v>Pour chaque script ayant une alternative, cette alternative est-elle pertinente ?</v>
      </c>
      <c r="D42" s="8" t="s">
        <v>275</v>
      </c>
      <c r="E42" s="14" t="s">
        <v>279</v>
      </c>
      <c r="F42" s="13"/>
      <c r="G42" s="13"/>
    </row>
    <row r="43" spans="1:7" ht="24">
      <c r="A43" s="60"/>
      <c r="B43" s="43" t="str">
        <f>Critères!B42</f>
        <v>7.3</v>
      </c>
      <c r="C43" s="13" t="str">
        <f>Critères!C42</f>
        <v>Chaque script est-il contrôlable par le clavier et par tout dispositif de pointage (hors cas particuliers) ?</v>
      </c>
      <c r="D43" s="8" t="s">
        <v>275</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275</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275</v>
      </c>
      <c r="E45" s="14" t="s">
        <v>279</v>
      </c>
      <c r="F45" s="13"/>
      <c r="G45" s="13"/>
    </row>
    <row r="46" spans="1:7" ht="17">
      <c r="A46" s="60" t="str">
        <f>Critères!$A$45</f>
        <v>ÉLÉMENTS OBLIGATOIRES</v>
      </c>
      <c r="B46" s="43" t="str">
        <f>Critères!B45</f>
        <v>8.1</v>
      </c>
      <c r="C46" s="13" t="str">
        <f>Critères!C45</f>
        <v>Chaque page web est-elle définie par un type de document ?</v>
      </c>
      <c r="D46" s="8" t="s">
        <v>275</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275</v>
      </c>
      <c r="E47" s="14" t="s">
        <v>279</v>
      </c>
      <c r="F47" s="13"/>
      <c r="G47" s="13"/>
    </row>
    <row r="48" spans="1:7" ht="17">
      <c r="A48" s="60"/>
      <c r="B48" s="43" t="str">
        <f>Critères!B47</f>
        <v>8.3</v>
      </c>
      <c r="C48" s="13" t="str">
        <f>Critères!C47</f>
        <v>Dans chaque page web, la langue par défaut est-elle présente ?</v>
      </c>
      <c r="D48" s="8" t="s">
        <v>275</v>
      </c>
      <c r="E48" s="14" t="s">
        <v>279</v>
      </c>
      <c r="F48" s="13"/>
      <c r="G48" s="13"/>
    </row>
    <row r="49" spans="1:7" ht="17">
      <c r="A49" s="60"/>
      <c r="B49" s="43" t="str">
        <f>Critères!B48</f>
        <v>8.4</v>
      </c>
      <c r="C49" s="13" t="str">
        <f>Critères!C48</f>
        <v>Pour chaque page web ayant une langue par défaut, le code de langue est-il pertinent ?</v>
      </c>
      <c r="D49" s="8" t="s">
        <v>275</v>
      </c>
      <c r="E49" s="14" t="s">
        <v>279</v>
      </c>
      <c r="F49" s="13"/>
      <c r="G49" s="13"/>
    </row>
    <row r="50" spans="1:7" ht="17">
      <c r="A50" s="60"/>
      <c r="B50" s="43" t="str">
        <f>Critères!B49</f>
        <v>8.5</v>
      </c>
      <c r="C50" s="13" t="str">
        <f>Critères!C49</f>
        <v>Chaque page web a-t-elle un titre de page ?</v>
      </c>
      <c r="D50" s="8" t="s">
        <v>275</v>
      </c>
      <c r="E50" s="14" t="s">
        <v>279</v>
      </c>
      <c r="F50" s="13"/>
      <c r="G50" s="13"/>
    </row>
    <row r="51" spans="1:7" ht="17">
      <c r="A51" s="60"/>
      <c r="B51" s="43" t="str">
        <f>Critères!B50</f>
        <v>8.6</v>
      </c>
      <c r="C51" s="13" t="str">
        <f>Critères!C50</f>
        <v>Pour chaque page web ayant un titre de page, ce titre est-il pertinent ?</v>
      </c>
      <c r="D51" s="8" t="s">
        <v>275</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275</v>
      </c>
      <c r="E52" s="14" t="s">
        <v>279</v>
      </c>
      <c r="F52" s="13"/>
      <c r="G52" s="13"/>
    </row>
    <row r="53" spans="1:7" ht="24">
      <c r="A53" s="60"/>
      <c r="B53" s="43" t="str">
        <f>Critères!B52</f>
        <v>8.8</v>
      </c>
      <c r="C53" s="13" t="str">
        <f>Critères!C52</f>
        <v>Dans chaque page web, le code de langue de chaque changement de langue est-il valide et pertinent ?</v>
      </c>
      <c r="D53" s="8" t="s">
        <v>275</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275</v>
      </c>
      <c r="E54" s="14" t="s">
        <v>279</v>
      </c>
      <c r="F54" s="13"/>
      <c r="G54" s="13"/>
    </row>
    <row r="55" spans="1:7" ht="17">
      <c r="A55" s="60"/>
      <c r="B55" s="43" t="str">
        <f>Critères!B54</f>
        <v>8.10</v>
      </c>
      <c r="C55" s="13" t="str">
        <f>Critères!C54</f>
        <v>Dans chaque page web, les changements du sens de lecture sont-ils signalés ?</v>
      </c>
      <c r="D55" s="8" t="s">
        <v>275</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275</v>
      </c>
      <c r="E56" s="14" t="s">
        <v>279</v>
      </c>
      <c r="F56" s="13"/>
      <c r="G56" s="13"/>
    </row>
    <row r="57" spans="1:7" ht="24">
      <c r="A57" s="60"/>
      <c r="B57" s="43" t="str">
        <f>Critères!B56</f>
        <v>9.2</v>
      </c>
      <c r="C57" s="13" t="str">
        <f>Critères!C56</f>
        <v>Dans chaque page web, la structure du document est-elle cohérente (hors cas particuliers) ?</v>
      </c>
      <c r="D57" s="8" t="s">
        <v>275</v>
      </c>
      <c r="E57" s="14" t="s">
        <v>279</v>
      </c>
      <c r="F57" s="13"/>
      <c r="G57" s="13"/>
    </row>
    <row r="58" spans="1:7" ht="17">
      <c r="A58" s="60"/>
      <c r="B58" s="43" t="str">
        <f>Critères!B57</f>
        <v>9.3</v>
      </c>
      <c r="C58" s="13" t="str">
        <f>Critères!C57</f>
        <v>Dans chaque page web, chaque liste est-elle correctement structurée ?</v>
      </c>
      <c r="D58" s="8" t="s">
        <v>275</v>
      </c>
      <c r="E58" s="14" t="s">
        <v>279</v>
      </c>
      <c r="F58" s="13"/>
      <c r="G58" s="13"/>
    </row>
    <row r="59" spans="1:7" ht="17">
      <c r="A59" s="60"/>
      <c r="B59" s="43" t="str">
        <f>Critères!B58</f>
        <v>9.4</v>
      </c>
      <c r="C59" s="13" t="str">
        <f>Critères!C58</f>
        <v>Dans chaque page web, chaque citation est-elle correctement indiquée ?</v>
      </c>
      <c r="D59" s="8" t="s">
        <v>275</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275</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275</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275</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275</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275</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275</v>
      </c>
      <c r="E65" s="14" t="s">
        <v>279</v>
      </c>
      <c r="F65" s="13"/>
      <c r="G65" s="13"/>
    </row>
    <row r="66" spans="1:7" ht="24">
      <c r="A66" s="60"/>
      <c r="B66" s="43" t="str">
        <f>Critères!B65</f>
        <v>10.7</v>
      </c>
      <c r="C66" s="13" t="str">
        <f>Critères!C65</f>
        <v>Dans chaque page web, pour chaque élément recevant le focus, la prise de focus est-elle visible ?</v>
      </c>
      <c r="D66" s="8" t="s">
        <v>275</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275</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275</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275</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275</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275</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275</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275</v>
      </c>
      <c r="E73" s="14" t="s">
        <v>279</v>
      </c>
      <c r="F73" s="13"/>
      <c r="G73" s="13"/>
    </row>
    <row r="74" spans="1:7" ht="17">
      <c r="A74" s="60" t="str">
        <f>Critères!$A$73</f>
        <v>FORMULAIRES</v>
      </c>
      <c r="B74" s="43" t="str">
        <f>Critères!B73</f>
        <v>11.1</v>
      </c>
      <c r="C74" s="13" t="str">
        <f>Critères!C73</f>
        <v>Chaque champ de formulaire a-t-il une étiquette ?</v>
      </c>
      <c r="D74" s="8" t="s">
        <v>275</v>
      </c>
      <c r="E74" s="14" t="s">
        <v>279</v>
      </c>
      <c r="F74" s="13"/>
      <c r="G74" s="13"/>
    </row>
    <row r="75" spans="1:7" ht="24">
      <c r="A75" s="60"/>
      <c r="B75" s="43" t="str">
        <f>Critères!B74</f>
        <v>11.2</v>
      </c>
      <c r="C75" s="13" t="str">
        <f>Critères!C74</f>
        <v>Chaque étiquette associée à un champ de formulaire est-elle pertinente (hors cas particuliers) ?</v>
      </c>
      <c r="D75" s="8" t="s">
        <v>275</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275</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275</v>
      </c>
      <c r="E77" s="14" t="s">
        <v>279</v>
      </c>
      <c r="F77" s="13"/>
      <c r="G77" s="13"/>
    </row>
    <row r="78" spans="1:7" ht="17">
      <c r="A78" s="60"/>
      <c r="B78" s="43" t="str">
        <f>Critères!B77</f>
        <v>11.5</v>
      </c>
      <c r="C78" s="13" t="str">
        <f>Critères!C77</f>
        <v>Dans chaque formulaire, les champs de même nature sont-ils regroupés, si nécessaire ?</v>
      </c>
      <c r="D78" s="8" t="s">
        <v>275</v>
      </c>
      <c r="E78" s="14" t="s">
        <v>279</v>
      </c>
      <c r="F78" s="13"/>
      <c r="G78" s="13"/>
    </row>
    <row r="79" spans="1:7" ht="24">
      <c r="A79" s="60"/>
      <c r="B79" s="43" t="str">
        <f>Critères!B78</f>
        <v>11.6</v>
      </c>
      <c r="C79" s="13" t="str">
        <f>Critères!C78</f>
        <v>Dans chaque formulaire, chaque regroupement de champs de même nature a-t-il une légende ?</v>
      </c>
      <c r="D79" s="8" t="s">
        <v>275</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275</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275</v>
      </c>
      <c r="E81" s="14" t="s">
        <v>279</v>
      </c>
      <c r="F81" s="13"/>
      <c r="G81" s="13"/>
    </row>
    <row r="82" spans="1:7" ht="24">
      <c r="A82" s="60"/>
      <c r="B82" s="43" t="str">
        <f>Critères!B81</f>
        <v>11.9</v>
      </c>
      <c r="C82" s="13" t="str">
        <f>Critères!C81</f>
        <v>Dans chaque formulaire, l’intitulé de chaque bouton est-il pertinent (hors cas particuliers) ?</v>
      </c>
      <c r="D82" s="8" t="s">
        <v>275</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275</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275</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275</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275</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275</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275</v>
      </c>
      <c r="E88" s="14" t="s">
        <v>279</v>
      </c>
      <c r="F88" s="13"/>
      <c r="G88" s="13"/>
    </row>
    <row r="89" spans="1:7" ht="17">
      <c r="A89" s="60"/>
      <c r="B89" s="43" t="str">
        <f>Critères!B88</f>
        <v>12.3</v>
      </c>
      <c r="C89" s="13" t="str">
        <f>Critères!C88</f>
        <v>La page « plan du site » est-elle pertinente ?</v>
      </c>
      <c r="D89" s="8" t="s">
        <v>275</v>
      </c>
      <c r="E89" s="14" t="s">
        <v>279</v>
      </c>
      <c r="F89" s="13"/>
      <c r="G89" s="13"/>
    </row>
    <row r="90" spans="1:7" ht="24">
      <c r="A90" s="60"/>
      <c r="B90" s="43" t="str">
        <f>Critères!B89</f>
        <v>12.4</v>
      </c>
      <c r="C90" s="13" t="str">
        <f>Critères!C89</f>
        <v>Dans chaque ensemble de pages, la page « plan du site » est-elle atteignable de manière identique ?</v>
      </c>
      <c r="D90" s="8" t="s">
        <v>275</v>
      </c>
      <c r="E90" s="14" t="s">
        <v>279</v>
      </c>
      <c r="F90" s="13"/>
      <c r="G90" s="13"/>
    </row>
    <row r="91" spans="1:7" ht="24">
      <c r="A91" s="60"/>
      <c r="B91" s="43" t="str">
        <f>Critères!B90</f>
        <v>12.5</v>
      </c>
      <c r="C91" s="13" t="str">
        <f>Critères!C90</f>
        <v>Dans chaque ensemble de pages, le moteur de recherche est-il atteignable de manière identique ?</v>
      </c>
      <c r="D91" s="8" t="s">
        <v>275</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275</v>
      </c>
      <c r="E92" s="14" t="s">
        <v>279</v>
      </c>
      <c r="F92" s="13"/>
      <c r="G92" s="13"/>
    </row>
    <row r="93" spans="1:7" ht="24">
      <c r="A93" s="60"/>
      <c r="B93" s="43" t="str">
        <f>Critères!B92</f>
        <v>12.7</v>
      </c>
      <c r="C93" s="13" t="str">
        <f>Critères!C92</f>
        <v>Dans chaque page web, un lien d’évitement ou d’accès rapide à la zone de contenu principal est-il présent (hors cas particuliers) ?</v>
      </c>
      <c r="D93" s="8" t="s">
        <v>275</v>
      </c>
      <c r="E93" s="14" t="s">
        <v>279</v>
      </c>
      <c r="F93" s="13"/>
      <c r="G93" s="13"/>
    </row>
    <row r="94" spans="1:7" ht="17">
      <c r="A94" s="60"/>
      <c r="B94" s="43" t="str">
        <f>Critères!B93</f>
        <v>12.8</v>
      </c>
      <c r="C94" s="13" t="str">
        <f>Critères!C93</f>
        <v>Dans chaque page web, l’ordre de tabulation est-il cohérent ?</v>
      </c>
      <c r="D94" s="8" t="s">
        <v>275</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275</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275</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275</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275</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275</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275</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275</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275</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275</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275</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275</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275</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275</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275</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275</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33" priority="49" stopIfTrue="1" operator="equal">
      <formula>"C"</formula>
    </cfRule>
    <cfRule type="cellIs" dxfId="32" priority="50" stopIfTrue="1" operator="equal">
      <formula>"NC"</formula>
    </cfRule>
    <cfRule type="cellIs" dxfId="31" priority="51" stopIfTrue="1" operator="equal">
      <formula>"NA"</formula>
    </cfRule>
    <cfRule type="cellIs" dxfId="30" priority="52" stopIfTrue="1" operator="equal">
      <formula>"NT"</formula>
    </cfRule>
  </conditionalFormatting>
  <conditionalFormatting sqref="E4:E109">
    <cfRule type="cellIs" dxfId="29" priority="59" stopIfTrue="1" operator="equal">
      <formula>"D"</formula>
    </cfRule>
    <cfRule type="cellIs" dxfId="28" priority="60" stopIfTrue="1" operator="equal">
      <formula>"N"</formula>
    </cfRule>
  </conditionalFormatting>
  <dataValidations count="2">
    <dataValidation type="list" showErrorMessage="1" sqref="D4:D109" xr:uid="{329E4A04-52C6-B64F-97B2-AE0CF71211DA}">
      <formula1>"C,NC,NA,NT"</formula1>
    </dataValidation>
    <dataValidation type="list" showErrorMessage="1" sqref="E4:E109" xr:uid="{F0B180B1-7385-1B4A-AFCD-B323A0978576}">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C5D09-EC2A-934C-9EF9-0B5C03018BD5}">
  <dimension ref="A1:AMC109"/>
  <sheetViews>
    <sheetView workbookViewId="0"/>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CONCATENATE(Échantillon!B17," : ",Échantillon!C17)</f>
        <v>Page Trouvez un établissement : https://www.ramsaysante.fr/trouvez-l%E2%80%99etablissement-le-plus-proche-de-chez-vous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275</v>
      </c>
      <c r="E4" t="s">
        <v>279</v>
      </c>
      <c r="F4" s="13"/>
      <c r="G4" s="13"/>
      <c r="H4"/>
    </row>
    <row r="5" spans="1:8" ht="24">
      <c r="A5" s="60"/>
      <c r="B5" s="43" t="str">
        <f>Critères!B4</f>
        <v>1.2</v>
      </c>
      <c r="C5" s="13" t="str">
        <f>Critères!C4</f>
        <v>Chaque image de décoration est-elle correctement ignorée par les technologies d’assistance ?</v>
      </c>
      <c r="D5" s="8" t="s">
        <v>275</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275</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275</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275</v>
      </c>
      <c r="E8" s="14" t="s">
        <v>279</v>
      </c>
      <c r="F8" s="14"/>
      <c r="G8" s="13"/>
    </row>
    <row r="9" spans="1:8" ht="24">
      <c r="A9" s="60"/>
      <c r="B9" s="43" t="str">
        <f>Critères!B8</f>
        <v>1.6</v>
      </c>
      <c r="C9" s="13" t="str">
        <f>Critères!C8</f>
        <v>Chaque image porteuse d’information a-t-elle, si nécessaire, une description détaillée ?</v>
      </c>
      <c r="D9" s="8" t="s">
        <v>275</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275</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275</v>
      </c>
      <c r="E11" t="s">
        <v>279</v>
      </c>
      <c r="F11" s="13"/>
      <c r="G11" s="13"/>
    </row>
    <row r="12" spans="1:8" ht="24">
      <c r="A12" s="60"/>
      <c r="B12" s="43" t="str">
        <f>Critères!B11</f>
        <v>1.9</v>
      </c>
      <c r="C12" s="13" t="str">
        <f>Critères!C11</f>
        <v>Chaque légende d’image est-elle, si nécessaire, correctement reliée à l’image correspondante ?</v>
      </c>
      <c r="D12" s="8" t="s">
        <v>275</v>
      </c>
      <c r="E12" t="s">
        <v>279</v>
      </c>
      <c r="F12" s="13"/>
      <c r="G12" s="13"/>
    </row>
    <row r="13" spans="1:8" ht="17">
      <c r="A13" s="60" t="str">
        <f>Critères!$A$12</f>
        <v>CADRES</v>
      </c>
      <c r="B13" s="43" t="str">
        <f>Critères!B12</f>
        <v>2.1</v>
      </c>
      <c r="C13" s="13" t="str">
        <f>Critères!C12</f>
        <v>Chaque cadre a-t-il un titre de cadre ?</v>
      </c>
      <c r="D13" s="8" t="s">
        <v>275</v>
      </c>
      <c r="E13" t="s">
        <v>279</v>
      </c>
      <c r="F13" s="45"/>
      <c r="G13" s="13"/>
    </row>
    <row r="14" spans="1:8" ht="17">
      <c r="A14" s="60"/>
      <c r="B14" s="43" t="str">
        <f>Critères!B13</f>
        <v>2.2</v>
      </c>
      <c r="C14" s="13" t="str">
        <f>Critères!C13</f>
        <v>Pour chaque cadre ayant un titre de cadre, ce titre de cadre est-il pertinent ?</v>
      </c>
      <c r="D14" s="8" t="s">
        <v>275</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275</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275</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275</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275</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275</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275</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275</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275</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275</v>
      </c>
      <c r="E23" s="14" t="s">
        <v>279</v>
      </c>
      <c r="F23" s="13"/>
      <c r="G23" s="13"/>
    </row>
    <row r="24" spans="1:7" ht="17">
      <c r="A24" s="60"/>
      <c r="B24" s="43" t="str">
        <f>Critères!B23</f>
        <v>4.7</v>
      </c>
      <c r="C24" s="13" t="str">
        <f>Critères!C23</f>
        <v>Chaque média temporel est-il clairement identifiable (hors cas particuliers) ?</v>
      </c>
      <c r="D24" s="8" t="s">
        <v>275</v>
      </c>
      <c r="E24" s="14" t="s">
        <v>279</v>
      </c>
      <c r="F24" s="13"/>
      <c r="G24" s="13"/>
    </row>
    <row r="25" spans="1:7" ht="24">
      <c r="A25" s="60"/>
      <c r="B25" s="43" t="str">
        <f>Critères!B24</f>
        <v>4.8</v>
      </c>
      <c r="C25" s="13" t="str">
        <f>Critères!C24</f>
        <v>Chaque média non temporel a-t-il, si nécessaire, une alternative (hors cas particuliers) ?</v>
      </c>
      <c r="D25" s="8" t="s">
        <v>275</v>
      </c>
      <c r="E25" s="14" t="s">
        <v>279</v>
      </c>
      <c r="F25" s="13"/>
      <c r="G25" s="13"/>
    </row>
    <row r="26" spans="1:7" ht="24">
      <c r="A26" s="60"/>
      <c r="B26" s="43" t="str">
        <f>Critères!B25</f>
        <v>4.9</v>
      </c>
      <c r="C26" s="13" t="str">
        <f>Critères!C25</f>
        <v>Pour chaque média non temporel ayant une alternative, cette alternative est-elle pertinente ?</v>
      </c>
      <c r="D26" s="8" t="s">
        <v>275</v>
      </c>
      <c r="E26" s="14" t="s">
        <v>279</v>
      </c>
      <c r="F26" s="13"/>
      <c r="G26" s="13"/>
    </row>
    <row r="27" spans="1:7" ht="17">
      <c r="A27" s="60"/>
      <c r="B27" s="43" t="str">
        <f>Critères!B26</f>
        <v>4.10</v>
      </c>
      <c r="C27" s="13" t="str">
        <f>Critères!C26</f>
        <v>Chaque son déclenché automatiquement est-il contrôlable par l’utilisateur ?</v>
      </c>
      <c r="D27" s="8" t="s">
        <v>275</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275</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275</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275</v>
      </c>
      <c r="E30" s="14" t="s">
        <v>279</v>
      </c>
      <c r="F30" s="13"/>
      <c r="G30" s="13"/>
    </row>
    <row r="31" spans="1:7" ht="17">
      <c r="A31" s="60" t="str">
        <f>Critères!$A$30</f>
        <v>TABLEAUX</v>
      </c>
      <c r="B31" s="43" t="str">
        <f>Critères!B30</f>
        <v>5.1</v>
      </c>
      <c r="C31" s="13" t="str">
        <f>Critères!C30</f>
        <v>Chaque tableau de données complexe a-t-il un résumé ?</v>
      </c>
      <c r="D31" s="8" t="s">
        <v>275</v>
      </c>
      <c r="E31" s="14" t="s">
        <v>279</v>
      </c>
      <c r="F31" s="13"/>
      <c r="G31" s="13"/>
    </row>
    <row r="32" spans="1:7" ht="17">
      <c r="A32" s="60"/>
      <c r="B32" s="43" t="str">
        <f>Critères!B31</f>
        <v>5.2</v>
      </c>
      <c r="C32" s="13" t="str">
        <f>Critères!C31</f>
        <v>Pour chaque tableau de données complexe ayant un résumé, celui-ci est-il pertinent ?</v>
      </c>
      <c r="D32" s="8" t="s">
        <v>275</v>
      </c>
      <c r="E32" s="14" t="s">
        <v>279</v>
      </c>
      <c r="F32" s="13"/>
      <c r="G32" s="13"/>
    </row>
    <row r="33" spans="1:7" ht="17">
      <c r="A33" s="60"/>
      <c r="B33" s="43" t="str">
        <f>Critères!B32</f>
        <v>5.3</v>
      </c>
      <c r="C33" s="13" t="str">
        <f>Critères!C32</f>
        <v>Pour chaque tableau de mise en forme, le contenu linéarisé reste-t-il compréhensible ?</v>
      </c>
      <c r="D33" s="8" t="s">
        <v>275</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275</v>
      </c>
      <c r="E34" s="14" t="s">
        <v>279</v>
      </c>
      <c r="F34" s="13"/>
      <c r="G34" s="13"/>
    </row>
    <row r="35" spans="1:7" ht="17">
      <c r="A35" s="60"/>
      <c r="B35" s="43" t="str">
        <f>Critères!B34</f>
        <v>5.5</v>
      </c>
      <c r="C35" s="13" t="str">
        <f>Critères!C34</f>
        <v>Pour chaque tableau de données ayant un titre, celui-ci est-il pertinent ?</v>
      </c>
      <c r="D35" s="8" t="s">
        <v>275</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275</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275</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275</v>
      </c>
      <c r="E38" s="14" t="s">
        <v>279</v>
      </c>
      <c r="F38" s="13"/>
      <c r="G38" s="13"/>
    </row>
    <row r="39" spans="1:7" ht="17">
      <c r="A39" s="60" t="str">
        <f>Critères!$A$38</f>
        <v>LIENS</v>
      </c>
      <c r="B39" s="43" t="str">
        <f>Critères!B38</f>
        <v>6.1</v>
      </c>
      <c r="C39" s="13" t="str">
        <f>Critères!C38</f>
        <v>Chaque lien est-il explicite (hors cas particuliers) ?</v>
      </c>
      <c r="D39" s="8" t="s">
        <v>275</v>
      </c>
      <c r="E39" s="14" t="s">
        <v>279</v>
      </c>
      <c r="F39" s="13"/>
      <c r="G39" s="13"/>
    </row>
    <row r="40" spans="1:7" ht="17">
      <c r="A40" s="60"/>
      <c r="B40" s="43" t="str">
        <f>Critères!B39</f>
        <v>6.2</v>
      </c>
      <c r="C40" s="13" t="str">
        <f>Critères!C39</f>
        <v>Dans chaque page web, chaque lien a-t-il un intitulé ?</v>
      </c>
      <c r="D40" s="8" t="s">
        <v>275</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275</v>
      </c>
      <c r="E41" s="14" t="s">
        <v>279</v>
      </c>
      <c r="F41" s="13"/>
      <c r="G41" s="13"/>
    </row>
    <row r="42" spans="1:7" ht="17">
      <c r="A42" s="60"/>
      <c r="B42" s="43" t="str">
        <f>Critères!B41</f>
        <v>7.2</v>
      </c>
      <c r="C42" s="13" t="str">
        <f>Critères!C41</f>
        <v>Pour chaque script ayant une alternative, cette alternative est-elle pertinente ?</v>
      </c>
      <c r="D42" s="8" t="s">
        <v>275</v>
      </c>
      <c r="E42" s="14" t="s">
        <v>279</v>
      </c>
      <c r="F42" s="13"/>
      <c r="G42" s="13"/>
    </row>
    <row r="43" spans="1:7" ht="24">
      <c r="A43" s="60"/>
      <c r="B43" s="43" t="str">
        <f>Critères!B42</f>
        <v>7.3</v>
      </c>
      <c r="C43" s="13" t="str">
        <f>Critères!C42</f>
        <v>Chaque script est-il contrôlable par le clavier et par tout dispositif de pointage (hors cas particuliers) ?</v>
      </c>
      <c r="D43" s="8" t="s">
        <v>275</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275</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275</v>
      </c>
      <c r="E45" s="14" t="s">
        <v>279</v>
      </c>
      <c r="F45" s="13"/>
      <c r="G45" s="13"/>
    </row>
    <row r="46" spans="1:7" ht="17">
      <c r="A46" s="60" t="str">
        <f>Critères!$A$45</f>
        <v>ÉLÉMENTS OBLIGATOIRES</v>
      </c>
      <c r="B46" s="43" t="str">
        <f>Critères!B45</f>
        <v>8.1</v>
      </c>
      <c r="C46" s="13" t="str">
        <f>Critères!C45</f>
        <v>Chaque page web est-elle définie par un type de document ?</v>
      </c>
      <c r="D46" s="8" t="s">
        <v>275</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275</v>
      </c>
      <c r="E47" s="14" t="s">
        <v>279</v>
      </c>
      <c r="F47" s="13"/>
      <c r="G47" s="13"/>
    </row>
    <row r="48" spans="1:7" ht="17">
      <c r="A48" s="60"/>
      <c r="B48" s="43" t="str">
        <f>Critères!B47</f>
        <v>8.3</v>
      </c>
      <c r="C48" s="13" t="str">
        <f>Critères!C47</f>
        <v>Dans chaque page web, la langue par défaut est-elle présente ?</v>
      </c>
      <c r="D48" s="8" t="s">
        <v>275</v>
      </c>
      <c r="E48" s="14" t="s">
        <v>279</v>
      </c>
      <c r="F48" s="13"/>
      <c r="G48" s="13"/>
    </row>
    <row r="49" spans="1:7" ht="17">
      <c r="A49" s="60"/>
      <c r="B49" s="43" t="str">
        <f>Critères!B48</f>
        <v>8.4</v>
      </c>
      <c r="C49" s="13" t="str">
        <f>Critères!C48</f>
        <v>Pour chaque page web ayant une langue par défaut, le code de langue est-il pertinent ?</v>
      </c>
      <c r="D49" s="8" t="s">
        <v>275</v>
      </c>
      <c r="E49" s="14" t="s">
        <v>279</v>
      </c>
      <c r="F49" s="13"/>
      <c r="G49" s="13"/>
    </row>
    <row r="50" spans="1:7" ht="17">
      <c r="A50" s="60"/>
      <c r="B50" s="43" t="str">
        <f>Critères!B49</f>
        <v>8.5</v>
      </c>
      <c r="C50" s="13" t="str">
        <f>Critères!C49</f>
        <v>Chaque page web a-t-elle un titre de page ?</v>
      </c>
      <c r="D50" s="8" t="s">
        <v>275</v>
      </c>
      <c r="E50" s="14" t="s">
        <v>279</v>
      </c>
      <c r="F50" s="13"/>
      <c r="G50" s="13"/>
    </row>
    <row r="51" spans="1:7" ht="17">
      <c r="A51" s="60"/>
      <c r="B51" s="43" t="str">
        <f>Critères!B50</f>
        <v>8.6</v>
      </c>
      <c r="C51" s="13" t="str">
        <f>Critères!C50</f>
        <v>Pour chaque page web ayant un titre de page, ce titre est-il pertinent ?</v>
      </c>
      <c r="D51" s="8" t="s">
        <v>275</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275</v>
      </c>
      <c r="E52" s="14" t="s">
        <v>279</v>
      </c>
      <c r="F52" s="13"/>
      <c r="G52" s="13"/>
    </row>
    <row r="53" spans="1:7" ht="24">
      <c r="A53" s="60"/>
      <c r="B53" s="43" t="str">
        <f>Critères!B52</f>
        <v>8.8</v>
      </c>
      <c r="C53" s="13" t="str">
        <f>Critères!C52</f>
        <v>Dans chaque page web, le code de langue de chaque changement de langue est-il valide et pertinent ?</v>
      </c>
      <c r="D53" s="8" t="s">
        <v>275</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275</v>
      </c>
      <c r="E54" s="14" t="s">
        <v>279</v>
      </c>
      <c r="F54" s="13"/>
      <c r="G54" s="13"/>
    </row>
    <row r="55" spans="1:7" ht="17">
      <c r="A55" s="60"/>
      <c r="B55" s="43" t="str">
        <f>Critères!B54</f>
        <v>8.10</v>
      </c>
      <c r="C55" s="13" t="str">
        <f>Critères!C54</f>
        <v>Dans chaque page web, les changements du sens de lecture sont-ils signalés ?</v>
      </c>
      <c r="D55" s="8" t="s">
        <v>275</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275</v>
      </c>
      <c r="E56" s="14" t="s">
        <v>279</v>
      </c>
      <c r="F56" s="13"/>
      <c r="G56" s="13"/>
    </row>
    <row r="57" spans="1:7" ht="24">
      <c r="A57" s="60"/>
      <c r="B57" s="43" t="str">
        <f>Critères!B56</f>
        <v>9.2</v>
      </c>
      <c r="C57" s="13" t="str">
        <f>Critères!C56</f>
        <v>Dans chaque page web, la structure du document est-elle cohérente (hors cas particuliers) ?</v>
      </c>
      <c r="D57" s="8" t="s">
        <v>275</v>
      </c>
      <c r="E57" s="14" t="s">
        <v>279</v>
      </c>
      <c r="F57" s="13"/>
      <c r="G57" s="13"/>
    </row>
    <row r="58" spans="1:7" ht="17">
      <c r="A58" s="60"/>
      <c r="B58" s="43" t="str">
        <f>Critères!B57</f>
        <v>9.3</v>
      </c>
      <c r="C58" s="13" t="str">
        <f>Critères!C57</f>
        <v>Dans chaque page web, chaque liste est-elle correctement structurée ?</v>
      </c>
      <c r="D58" s="8" t="s">
        <v>275</v>
      </c>
      <c r="E58" s="14" t="s">
        <v>279</v>
      </c>
      <c r="F58" s="13"/>
      <c r="G58" s="13"/>
    </row>
    <row r="59" spans="1:7" ht="17">
      <c r="A59" s="60"/>
      <c r="B59" s="43" t="str">
        <f>Critères!B58</f>
        <v>9.4</v>
      </c>
      <c r="C59" s="13" t="str">
        <f>Critères!C58</f>
        <v>Dans chaque page web, chaque citation est-elle correctement indiquée ?</v>
      </c>
      <c r="D59" s="8" t="s">
        <v>275</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275</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275</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275</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275</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275</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275</v>
      </c>
      <c r="E65" s="14" t="s">
        <v>279</v>
      </c>
      <c r="F65" s="13"/>
      <c r="G65" s="13"/>
    </row>
    <row r="66" spans="1:7" ht="24">
      <c r="A66" s="60"/>
      <c r="B66" s="43" t="str">
        <f>Critères!B65</f>
        <v>10.7</v>
      </c>
      <c r="C66" s="13" t="str">
        <f>Critères!C65</f>
        <v>Dans chaque page web, pour chaque élément recevant le focus, la prise de focus est-elle visible ?</v>
      </c>
      <c r="D66" s="8" t="s">
        <v>275</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275</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275</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275</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275</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275</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275</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275</v>
      </c>
      <c r="E73" s="14" t="s">
        <v>279</v>
      </c>
      <c r="F73" s="13"/>
      <c r="G73" s="13"/>
    </row>
    <row r="74" spans="1:7" ht="17">
      <c r="A74" s="60" t="str">
        <f>Critères!$A$73</f>
        <v>FORMULAIRES</v>
      </c>
      <c r="B74" s="43" t="str">
        <f>Critères!B73</f>
        <v>11.1</v>
      </c>
      <c r="C74" s="13" t="str">
        <f>Critères!C73</f>
        <v>Chaque champ de formulaire a-t-il une étiquette ?</v>
      </c>
      <c r="D74" s="8" t="s">
        <v>275</v>
      </c>
      <c r="E74" s="14" t="s">
        <v>279</v>
      </c>
      <c r="F74" s="13"/>
      <c r="G74" s="13"/>
    </row>
    <row r="75" spans="1:7" ht="24">
      <c r="A75" s="60"/>
      <c r="B75" s="43" t="str">
        <f>Critères!B74</f>
        <v>11.2</v>
      </c>
      <c r="C75" s="13" t="str">
        <f>Critères!C74</f>
        <v>Chaque étiquette associée à un champ de formulaire est-elle pertinente (hors cas particuliers) ?</v>
      </c>
      <c r="D75" s="8" t="s">
        <v>275</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275</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275</v>
      </c>
      <c r="E77" s="14" t="s">
        <v>279</v>
      </c>
      <c r="F77" s="13"/>
      <c r="G77" s="13"/>
    </row>
    <row r="78" spans="1:7" ht="17">
      <c r="A78" s="60"/>
      <c r="B78" s="43" t="str">
        <f>Critères!B77</f>
        <v>11.5</v>
      </c>
      <c r="C78" s="13" t="str">
        <f>Critères!C77</f>
        <v>Dans chaque formulaire, les champs de même nature sont-ils regroupés, si nécessaire ?</v>
      </c>
      <c r="D78" s="8" t="s">
        <v>275</v>
      </c>
      <c r="E78" s="14" t="s">
        <v>279</v>
      </c>
      <c r="F78" s="13"/>
      <c r="G78" s="13"/>
    </row>
    <row r="79" spans="1:7" ht="24">
      <c r="A79" s="60"/>
      <c r="B79" s="43" t="str">
        <f>Critères!B78</f>
        <v>11.6</v>
      </c>
      <c r="C79" s="13" t="str">
        <f>Critères!C78</f>
        <v>Dans chaque formulaire, chaque regroupement de champs de même nature a-t-il une légende ?</v>
      </c>
      <c r="D79" s="8" t="s">
        <v>275</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275</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275</v>
      </c>
      <c r="E81" s="14" t="s">
        <v>279</v>
      </c>
      <c r="F81" s="13"/>
      <c r="G81" s="13"/>
    </row>
    <row r="82" spans="1:7" ht="24">
      <c r="A82" s="60"/>
      <c r="B82" s="43" t="str">
        <f>Critères!B81</f>
        <v>11.9</v>
      </c>
      <c r="C82" s="13" t="str">
        <f>Critères!C81</f>
        <v>Dans chaque formulaire, l’intitulé de chaque bouton est-il pertinent (hors cas particuliers) ?</v>
      </c>
      <c r="D82" s="8" t="s">
        <v>275</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275</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275</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275</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275</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275</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275</v>
      </c>
      <c r="E88" s="14" t="s">
        <v>279</v>
      </c>
      <c r="F88" s="13"/>
      <c r="G88" s="13"/>
    </row>
    <row r="89" spans="1:7" ht="17">
      <c r="A89" s="60"/>
      <c r="B89" s="43" t="str">
        <f>Critères!B88</f>
        <v>12.3</v>
      </c>
      <c r="C89" s="13" t="str">
        <f>Critères!C88</f>
        <v>La page « plan du site » est-elle pertinente ?</v>
      </c>
      <c r="D89" s="8" t="s">
        <v>275</v>
      </c>
      <c r="E89" s="14" t="s">
        <v>279</v>
      </c>
      <c r="F89" s="13"/>
      <c r="G89" s="13"/>
    </row>
    <row r="90" spans="1:7" ht="24">
      <c r="A90" s="60"/>
      <c r="B90" s="43" t="str">
        <f>Critères!B89</f>
        <v>12.4</v>
      </c>
      <c r="C90" s="13" t="str">
        <f>Critères!C89</f>
        <v>Dans chaque ensemble de pages, la page « plan du site » est-elle atteignable de manière identique ?</v>
      </c>
      <c r="D90" s="8" t="s">
        <v>275</v>
      </c>
      <c r="E90" s="14" t="s">
        <v>279</v>
      </c>
      <c r="F90" s="13"/>
      <c r="G90" s="13"/>
    </row>
    <row r="91" spans="1:7" ht="24">
      <c r="A91" s="60"/>
      <c r="B91" s="43" t="str">
        <f>Critères!B90</f>
        <v>12.5</v>
      </c>
      <c r="C91" s="13" t="str">
        <f>Critères!C90</f>
        <v>Dans chaque ensemble de pages, le moteur de recherche est-il atteignable de manière identique ?</v>
      </c>
      <c r="D91" s="8" t="s">
        <v>275</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275</v>
      </c>
      <c r="E92" s="14" t="s">
        <v>279</v>
      </c>
      <c r="F92" s="13"/>
      <c r="G92" s="13"/>
    </row>
    <row r="93" spans="1:7" ht="24">
      <c r="A93" s="60"/>
      <c r="B93" s="43" t="str">
        <f>Critères!B92</f>
        <v>12.7</v>
      </c>
      <c r="C93" s="13" t="str">
        <f>Critères!C92</f>
        <v>Dans chaque page web, un lien d’évitement ou d’accès rapide à la zone de contenu principal est-il présent (hors cas particuliers) ?</v>
      </c>
      <c r="D93" s="8" t="s">
        <v>275</v>
      </c>
      <c r="E93" s="14" t="s">
        <v>279</v>
      </c>
      <c r="F93" s="13"/>
      <c r="G93" s="13"/>
    </row>
    <row r="94" spans="1:7" ht="17">
      <c r="A94" s="60"/>
      <c r="B94" s="43" t="str">
        <f>Critères!B93</f>
        <v>12.8</v>
      </c>
      <c r="C94" s="13" t="str">
        <f>Critères!C93</f>
        <v>Dans chaque page web, l’ordre de tabulation est-il cohérent ?</v>
      </c>
      <c r="D94" s="8" t="s">
        <v>275</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275</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275</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275</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275</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275</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275</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275</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275</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275</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275</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275</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275</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275</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275</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275</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27" priority="61" stopIfTrue="1" operator="equal">
      <formula>"C"</formula>
    </cfRule>
    <cfRule type="cellIs" dxfId="26" priority="62" stopIfTrue="1" operator="equal">
      <formula>"NC"</formula>
    </cfRule>
    <cfRule type="cellIs" dxfId="25" priority="63" stopIfTrue="1" operator="equal">
      <formula>"NA"</formula>
    </cfRule>
    <cfRule type="cellIs" dxfId="24" priority="64" stopIfTrue="1" operator="equal">
      <formula>"NT"</formula>
    </cfRule>
  </conditionalFormatting>
  <conditionalFormatting sqref="E4:E109">
    <cfRule type="cellIs" dxfId="23" priority="65" stopIfTrue="1" operator="equal">
      <formula>"D"</formula>
    </cfRule>
    <cfRule type="cellIs" dxfId="22" priority="66" stopIfTrue="1" operator="equal">
      <formula>"N"</formula>
    </cfRule>
  </conditionalFormatting>
  <dataValidations count="2">
    <dataValidation type="list" showErrorMessage="1" sqref="D4:D109" xr:uid="{C57A4FEA-A9C6-C644-8375-D44E43D8CA0A}">
      <formula1>"C,NC,NA,NT"</formula1>
    </dataValidation>
    <dataValidation type="list" showErrorMessage="1" sqref="E4:E109" xr:uid="{590E1D0F-ABCD-7B46-91B5-A3341B46C29A}">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26408-3DC1-1643-95E7-1C7DBC3DF082}">
  <dimension ref="A1:AMC109"/>
  <sheetViews>
    <sheetView workbookViewId="0"/>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CONCATENATE(Échantillon!B17," : ",Échantillon!C17)</f>
        <v>Page Trouvez un établissement : https://www.ramsaysante.fr/trouvez-l%E2%80%99etablissement-le-plus-proche-de-chez-vous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275</v>
      </c>
      <c r="E4" t="s">
        <v>279</v>
      </c>
      <c r="F4" s="13"/>
      <c r="G4" s="13"/>
      <c r="H4"/>
    </row>
    <row r="5" spans="1:8" ht="24">
      <c r="A5" s="60"/>
      <c r="B5" s="43" t="str">
        <f>Critères!B4</f>
        <v>1.2</v>
      </c>
      <c r="C5" s="13" t="str">
        <f>Critères!C4</f>
        <v>Chaque image de décoration est-elle correctement ignorée par les technologies d’assistance ?</v>
      </c>
      <c r="D5" s="8" t="s">
        <v>275</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275</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275</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275</v>
      </c>
      <c r="E8" s="14" t="s">
        <v>279</v>
      </c>
      <c r="F8" s="14"/>
      <c r="G8" s="13"/>
    </row>
    <row r="9" spans="1:8" ht="24">
      <c r="A9" s="60"/>
      <c r="B9" s="43" t="str">
        <f>Critères!B8</f>
        <v>1.6</v>
      </c>
      <c r="C9" s="13" t="str">
        <f>Critères!C8</f>
        <v>Chaque image porteuse d’information a-t-elle, si nécessaire, une description détaillée ?</v>
      </c>
      <c r="D9" s="8" t="s">
        <v>275</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275</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275</v>
      </c>
      <c r="E11" t="s">
        <v>279</v>
      </c>
      <c r="F11" s="13"/>
      <c r="G11" s="13"/>
    </row>
    <row r="12" spans="1:8" ht="24">
      <c r="A12" s="60"/>
      <c r="B12" s="43" t="str">
        <f>Critères!B11</f>
        <v>1.9</v>
      </c>
      <c r="C12" s="13" t="str">
        <f>Critères!C11</f>
        <v>Chaque légende d’image est-elle, si nécessaire, correctement reliée à l’image correspondante ?</v>
      </c>
      <c r="D12" s="8" t="s">
        <v>275</v>
      </c>
      <c r="E12" t="s">
        <v>279</v>
      </c>
      <c r="F12" s="13"/>
      <c r="G12" s="13"/>
    </row>
    <row r="13" spans="1:8" ht="17">
      <c r="A13" s="60" t="str">
        <f>Critères!$A$12</f>
        <v>CADRES</v>
      </c>
      <c r="B13" s="43" t="str">
        <f>Critères!B12</f>
        <v>2.1</v>
      </c>
      <c r="C13" s="13" t="str">
        <f>Critères!C12</f>
        <v>Chaque cadre a-t-il un titre de cadre ?</v>
      </c>
      <c r="D13" s="8" t="s">
        <v>275</v>
      </c>
      <c r="E13" t="s">
        <v>279</v>
      </c>
      <c r="F13" s="45"/>
      <c r="G13" s="13"/>
    </row>
    <row r="14" spans="1:8" ht="17">
      <c r="A14" s="60"/>
      <c r="B14" s="43" t="str">
        <f>Critères!B13</f>
        <v>2.2</v>
      </c>
      <c r="C14" s="13" t="str">
        <f>Critères!C13</f>
        <v>Pour chaque cadre ayant un titre de cadre, ce titre de cadre est-il pertinent ?</v>
      </c>
      <c r="D14" s="8" t="s">
        <v>275</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275</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275</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275</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275</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275</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275</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275</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275</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275</v>
      </c>
      <c r="E23" s="14" t="s">
        <v>279</v>
      </c>
      <c r="F23" s="13"/>
      <c r="G23" s="13"/>
    </row>
    <row r="24" spans="1:7" ht="17">
      <c r="A24" s="60"/>
      <c r="B24" s="43" t="str">
        <f>Critères!B23</f>
        <v>4.7</v>
      </c>
      <c r="C24" s="13" t="str">
        <f>Critères!C23</f>
        <v>Chaque média temporel est-il clairement identifiable (hors cas particuliers) ?</v>
      </c>
      <c r="D24" s="8" t="s">
        <v>275</v>
      </c>
      <c r="E24" s="14" t="s">
        <v>279</v>
      </c>
      <c r="F24" s="13"/>
      <c r="G24" s="13"/>
    </row>
    <row r="25" spans="1:7" ht="24">
      <c r="A25" s="60"/>
      <c r="B25" s="43" t="str">
        <f>Critères!B24</f>
        <v>4.8</v>
      </c>
      <c r="C25" s="13" t="str">
        <f>Critères!C24</f>
        <v>Chaque média non temporel a-t-il, si nécessaire, une alternative (hors cas particuliers) ?</v>
      </c>
      <c r="D25" s="8" t="s">
        <v>275</v>
      </c>
      <c r="E25" s="14" t="s">
        <v>279</v>
      </c>
      <c r="F25" s="13"/>
      <c r="G25" s="13"/>
    </row>
    <row r="26" spans="1:7" ht="24">
      <c r="A26" s="60"/>
      <c r="B26" s="43" t="str">
        <f>Critères!B25</f>
        <v>4.9</v>
      </c>
      <c r="C26" s="13" t="str">
        <f>Critères!C25</f>
        <v>Pour chaque média non temporel ayant une alternative, cette alternative est-elle pertinente ?</v>
      </c>
      <c r="D26" s="8" t="s">
        <v>275</v>
      </c>
      <c r="E26" s="14" t="s">
        <v>279</v>
      </c>
      <c r="F26" s="13"/>
      <c r="G26" s="13"/>
    </row>
    <row r="27" spans="1:7" ht="17">
      <c r="A27" s="60"/>
      <c r="B27" s="43" t="str">
        <f>Critères!B26</f>
        <v>4.10</v>
      </c>
      <c r="C27" s="13" t="str">
        <f>Critères!C26</f>
        <v>Chaque son déclenché automatiquement est-il contrôlable par l’utilisateur ?</v>
      </c>
      <c r="D27" s="8" t="s">
        <v>275</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275</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275</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275</v>
      </c>
      <c r="E30" s="14" t="s">
        <v>279</v>
      </c>
      <c r="F30" s="13"/>
      <c r="G30" s="13"/>
    </row>
    <row r="31" spans="1:7" ht="17">
      <c r="A31" s="60" t="str">
        <f>Critères!$A$30</f>
        <v>TABLEAUX</v>
      </c>
      <c r="B31" s="43" t="str">
        <f>Critères!B30</f>
        <v>5.1</v>
      </c>
      <c r="C31" s="13" t="str">
        <f>Critères!C30</f>
        <v>Chaque tableau de données complexe a-t-il un résumé ?</v>
      </c>
      <c r="D31" s="8" t="s">
        <v>275</v>
      </c>
      <c r="E31" s="14" t="s">
        <v>279</v>
      </c>
      <c r="F31" s="13"/>
      <c r="G31" s="13"/>
    </row>
    <row r="32" spans="1:7" ht="17">
      <c r="A32" s="60"/>
      <c r="B32" s="43" t="str">
        <f>Critères!B31</f>
        <v>5.2</v>
      </c>
      <c r="C32" s="13" t="str">
        <f>Critères!C31</f>
        <v>Pour chaque tableau de données complexe ayant un résumé, celui-ci est-il pertinent ?</v>
      </c>
      <c r="D32" s="8" t="s">
        <v>275</v>
      </c>
      <c r="E32" s="14" t="s">
        <v>279</v>
      </c>
      <c r="F32" s="13"/>
      <c r="G32" s="13"/>
    </row>
    <row r="33" spans="1:7" ht="17">
      <c r="A33" s="60"/>
      <c r="B33" s="43" t="str">
        <f>Critères!B32</f>
        <v>5.3</v>
      </c>
      <c r="C33" s="13" t="str">
        <f>Critères!C32</f>
        <v>Pour chaque tableau de mise en forme, le contenu linéarisé reste-t-il compréhensible ?</v>
      </c>
      <c r="D33" s="8" t="s">
        <v>275</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275</v>
      </c>
      <c r="E34" s="14" t="s">
        <v>279</v>
      </c>
      <c r="F34" s="13"/>
      <c r="G34" s="13"/>
    </row>
    <row r="35" spans="1:7" ht="17">
      <c r="A35" s="60"/>
      <c r="B35" s="43" t="str">
        <f>Critères!B34</f>
        <v>5.5</v>
      </c>
      <c r="C35" s="13" t="str">
        <f>Critères!C34</f>
        <v>Pour chaque tableau de données ayant un titre, celui-ci est-il pertinent ?</v>
      </c>
      <c r="D35" s="8" t="s">
        <v>275</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275</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275</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275</v>
      </c>
      <c r="E38" s="14" t="s">
        <v>279</v>
      </c>
      <c r="F38" s="13"/>
      <c r="G38" s="13"/>
    </row>
    <row r="39" spans="1:7" ht="17">
      <c r="A39" s="60" t="str">
        <f>Critères!$A$38</f>
        <v>LIENS</v>
      </c>
      <c r="B39" s="43" t="str">
        <f>Critères!B38</f>
        <v>6.1</v>
      </c>
      <c r="C39" s="13" t="str">
        <f>Critères!C38</f>
        <v>Chaque lien est-il explicite (hors cas particuliers) ?</v>
      </c>
      <c r="D39" s="8" t="s">
        <v>275</v>
      </c>
      <c r="E39" s="14" t="s">
        <v>279</v>
      </c>
      <c r="F39" s="13"/>
      <c r="G39" s="13"/>
    </row>
    <row r="40" spans="1:7" ht="17">
      <c r="A40" s="60"/>
      <c r="B40" s="43" t="str">
        <f>Critères!B39</f>
        <v>6.2</v>
      </c>
      <c r="C40" s="13" t="str">
        <f>Critères!C39</f>
        <v>Dans chaque page web, chaque lien a-t-il un intitulé ?</v>
      </c>
      <c r="D40" s="8" t="s">
        <v>275</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275</v>
      </c>
      <c r="E41" s="14" t="s">
        <v>279</v>
      </c>
      <c r="F41" s="13"/>
      <c r="G41" s="13"/>
    </row>
    <row r="42" spans="1:7" ht="17">
      <c r="A42" s="60"/>
      <c r="B42" s="43" t="str">
        <f>Critères!B41</f>
        <v>7.2</v>
      </c>
      <c r="C42" s="13" t="str">
        <f>Critères!C41</f>
        <v>Pour chaque script ayant une alternative, cette alternative est-elle pertinente ?</v>
      </c>
      <c r="D42" s="8" t="s">
        <v>275</v>
      </c>
      <c r="E42" s="14" t="s">
        <v>279</v>
      </c>
      <c r="F42" s="13"/>
      <c r="G42" s="13"/>
    </row>
    <row r="43" spans="1:7" ht="24">
      <c r="A43" s="60"/>
      <c r="B43" s="43" t="str">
        <f>Critères!B42</f>
        <v>7.3</v>
      </c>
      <c r="C43" s="13" t="str">
        <f>Critères!C42</f>
        <v>Chaque script est-il contrôlable par le clavier et par tout dispositif de pointage (hors cas particuliers) ?</v>
      </c>
      <c r="D43" s="8" t="s">
        <v>275</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275</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275</v>
      </c>
      <c r="E45" s="14" t="s">
        <v>279</v>
      </c>
      <c r="F45" s="13"/>
      <c r="G45" s="13"/>
    </row>
    <row r="46" spans="1:7" ht="17">
      <c r="A46" s="60" t="str">
        <f>Critères!$A$45</f>
        <v>ÉLÉMENTS OBLIGATOIRES</v>
      </c>
      <c r="B46" s="43" t="str">
        <f>Critères!B45</f>
        <v>8.1</v>
      </c>
      <c r="C46" s="13" t="str">
        <f>Critères!C45</f>
        <v>Chaque page web est-elle définie par un type de document ?</v>
      </c>
      <c r="D46" s="8" t="s">
        <v>275</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275</v>
      </c>
      <c r="E47" s="14" t="s">
        <v>279</v>
      </c>
      <c r="F47" s="13"/>
      <c r="G47" s="13"/>
    </row>
    <row r="48" spans="1:7" ht="17">
      <c r="A48" s="60"/>
      <c r="B48" s="43" t="str">
        <f>Critères!B47</f>
        <v>8.3</v>
      </c>
      <c r="C48" s="13" t="str">
        <f>Critères!C47</f>
        <v>Dans chaque page web, la langue par défaut est-elle présente ?</v>
      </c>
      <c r="D48" s="8" t="s">
        <v>275</v>
      </c>
      <c r="E48" s="14" t="s">
        <v>279</v>
      </c>
      <c r="F48" s="13"/>
      <c r="G48" s="13"/>
    </row>
    <row r="49" spans="1:7" ht="17">
      <c r="A49" s="60"/>
      <c r="B49" s="43" t="str">
        <f>Critères!B48</f>
        <v>8.4</v>
      </c>
      <c r="C49" s="13" t="str">
        <f>Critères!C48</f>
        <v>Pour chaque page web ayant une langue par défaut, le code de langue est-il pertinent ?</v>
      </c>
      <c r="D49" s="8" t="s">
        <v>275</v>
      </c>
      <c r="E49" s="14" t="s">
        <v>279</v>
      </c>
      <c r="F49" s="13"/>
      <c r="G49" s="13"/>
    </row>
    <row r="50" spans="1:7" ht="17">
      <c r="A50" s="60"/>
      <c r="B50" s="43" t="str">
        <f>Critères!B49</f>
        <v>8.5</v>
      </c>
      <c r="C50" s="13" t="str">
        <f>Critères!C49</f>
        <v>Chaque page web a-t-elle un titre de page ?</v>
      </c>
      <c r="D50" s="8" t="s">
        <v>275</v>
      </c>
      <c r="E50" s="14" t="s">
        <v>279</v>
      </c>
      <c r="F50" s="13"/>
      <c r="G50" s="13"/>
    </row>
    <row r="51" spans="1:7" ht="17">
      <c r="A51" s="60"/>
      <c r="B51" s="43" t="str">
        <f>Critères!B50</f>
        <v>8.6</v>
      </c>
      <c r="C51" s="13" t="str">
        <f>Critères!C50</f>
        <v>Pour chaque page web ayant un titre de page, ce titre est-il pertinent ?</v>
      </c>
      <c r="D51" s="8" t="s">
        <v>275</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275</v>
      </c>
      <c r="E52" s="14" t="s">
        <v>279</v>
      </c>
      <c r="F52" s="13"/>
      <c r="G52" s="13"/>
    </row>
    <row r="53" spans="1:7" ht="24">
      <c r="A53" s="60"/>
      <c r="B53" s="43" t="str">
        <f>Critères!B52</f>
        <v>8.8</v>
      </c>
      <c r="C53" s="13" t="str">
        <f>Critères!C52</f>
        <v>Dans chaque page web, le code de langue de chaque changement de langue est-il valide et pertinent ?</v>
      </c>
      <c r="D53" s="8" t="s">
        <v>275</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275</v>
      </c>
      <c r="E54" s="14" t="s">
        <v>279</v>
      </c>
      <c r="F54" s="13"/>
      <c r="G54" s="13"/>
    </row>
    <row r="55" spans="1:7" ht="17">
      <c r="A55" s="60"/>
      <c r="B55" s="43" t="str">
        <f>Critères!B54</f>
        <v>8.10</v>
      </c>
      <c r="C55" s="13" t="str">
        <f>Critères!C54</f>
        <v>Dans chaque page web, les changements du sens de lecture sont-ils signalés ?</v>
      </c>
      <c r="D55" s="8" t="s">
        <v>275</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275</v>
      </c>
      <c r="E56" s="14" t="s">
        <v>279</v>
      </c>
      <c r="F56" s="13"/>
      <c r="G56" s="13"/>
    </row>
    <row r="57" spans="1:7" ht="24">
      <c r="A57" s="60"/>
      <c r="B57" s="43" t="str">
        <f>Critères!B56</f>
        <v>9.2</v>
      </c>
      <c r="C57" s="13" t="str">
        <f>Critères!C56</f>
        <v>Dans chaque page web, la structure du document est-elle cohérente (hors cas particuliers) ?</v>
      </c>
      <c r="D57" s="8" t="s">
        <v>275</v>
      </c>
      <c r="E57" s="14" t="s">
        <v>279</v>
      </c>
      <c r="F57" s="13"/>
      <c r="G57" s="13"/>
    </row>
    <row r="58" spans="1:7" ht="17">
      <c r="A58" s="60"/>
      <c r="B58" s="43" t="str">
        <f>Critères!B57</f>
        <v>9.3</v>
      </c>
      <c r="C58" s="13" t="str">
        <f>Critères!C57</f>
        <v>Dans chaque page web, chaque liste est-elle correctement structurée ?</v>
      </c>
      <c r="D58" s="8" t="s">
        <v>275</v>
      </c>
      <c r="E58" s="14" t="s">
        <v>279</v>
      </c>
      <c r="F58" s="13"/>
      <c r="G58" s="13"/>
    </row>
    <row r="59" spans="1:7" ht="17">
      <c r="A59" s="60"/>
      <c r="B59" s="43" t="str">
        <f>Critères!B58</f>
        <v>9.4</v>
      </c>
      <c r="C59" s="13" t="str">
        <f>Critères!C58</f>
        <v>Dans chaque page web, chaque citation est-elle correctement indiquée ?</v>
      </c>
      <c r="D59" s="8" t="s">
        <v>275</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275</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275</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275</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275</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275</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275</v>
      </c>
      <c r="E65" s="14" t="s">
        <v>279</v>
      </c>
      <c r="F65" s="13"/>
      <c r="G65" s="13"/>
    </row>
    <row r="66" spans="1:7" ht="24">
      <c r="A66" s="60"/>
      <c r="B66" s="43" t="str">
        <f>Critères!B65</f>
        <v>10.7</v>
      </c>
      <c r="C66" s="13" t="str">
        <f>Critères!C65</f>
        <v>Dans chaque page web, pour chaque élément recevant le focus, la prise de focus est-elle visible ?</v>
      </c>
      <c r="D66" s="8" t="s">
        <v>275</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275</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275</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275</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275</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275</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275</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275</v>
      </c>
      <c r="E73" s="14" t="s">
        <v>279</v>
      </c>
      <c r="F73" s="13"/>
      <c r="G73" s="13"/>
    </row>
    <row r="74" spans="1:7" ht="17">
      <c r="A74" s="60" t="str">
        <f>Critères!$A$73</f>
        <v>FORMULAIRES</v>
      </c>
      <c r="B74" s="43" t="str">
        <f>Critères!B73</f>
        <v>11.1</v>
      </c>
      <c r="C74" s="13" t="str">
        <f>Critères!C73</f>
        <v>Chaque champ de formulaire a-t-il une étiquette ?</v>
      </c>
      <c r="D74" s="8" t="s">
        <v>275</v>
      </c>
      <c r="E74" s="14" t="s">
        <v>279</v>
      </c>
      <c r="F74" s="13"/>
      <c r="G74" s="13"/>
    </row>
    <row r="75" spans="1:7" ht="24">
      <c r="A75" s="60"/>
      <c r="B75" s="43" t="str">
        <f>Critères!B74</f>
        <v>11.2</v>
      </c>
      <c r="C75" s="13" t="str">
        <f>Critères!C74</f>
        <v>Chaque étiquette associée à un champ de formulaire est-elle pertinente (hors cas particuliers) ?</v>
      </c>
      <c r="D75" s="8" t="s">
        <v>275</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275</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275</v>
      </c>
      <c r="E77" s="14" t="s">
        <v>279</v>
      </c>
      <c r="F77" s="13"/>
      <c r="G77" s="13"/>
    </row>
    <row r="78" spans="1:7" ht="17">
      <c r="A78" s="60"/>
      <c r="B78" s="43" t="str">
        <f>Critères!B77</f>
        <v>11.5</v>
      </c>
      <c r="C78" s="13" t="str">
        <f>Critères!C77</f>
        <v>Dans chaque formulaire, les champs de même nature sont-ils regroupés, si nécessaire ?</v>
      </c>
      <c r="D78" s="8" t="s">
        <v>275</v>
      </c>
      <c r="E78" s="14" t="s">
        <v>279</v>
      </c>
      <c r="F78" s="13"/>
      <c r="G78" s="13"/>
    </row>
    <row r="79" spans="1:7" ht="24">
      <c r="A79" s="60"/>
      <c r="B79" s="43" t="str">
        <f>Critères!B78</f>
        <v>11.6</v>
      </c>
      <c r="C79" s="13" t="str">
        <f>Critères!C78</f>
        <v>Dans chaque formulaire, chaque regroupement de champs de même nature a-t-il une légende ?</v>
      </c>
      <c r="D79" s="8" t="s">
        <v>275</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275</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275</v>
      </c>
      <c r="E81" s="14" t="s">
        <v>279</v>
      </c>
      <c r="F81" s="13"/>
      <c r="G81" s="13"/>
    </row>
    <row r="82" spans="1:7" ht="24">
      <c r="A82" s="60"/>
      <c r="B82" s="43" t="str">
        <f>Critères!B81</f>
        <v>11.9</v>
      </c>
      <c r="C82" s="13" t="str">
        <f>Critères!C81</f>
        <v>Dans chaque formulaire, l’intitulé de chaque bouton est-il pertinent (hors cas particuliers) ?</v>
      </c>
      <c r="D82" s="8" t="s">
        <v>275</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275</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275</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275</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275</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275</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275</v>
      </c>
      <c r="E88" s="14" t="s">
        <v>279</v>
      </c>
      <c r="F88" s="13"/>
      <c r="G88" s="13"/>
    </row>
    <row r="89" spans="1:7" ht="17">
      <c r="A89" s="60"/>
      <c r="B89" s="43" t="str">
        <f>Critères!B88</f>
        <v>12.3</v>
      </c>
      <c r="C89" s="13" t="str">
        <f>Critères!C88</f>
        <v>La page « plan du site » est-elle pertinente ?</v>
      </c>
      <c r="D89" s="8" t="s">
        <v>275</v>
      </c>
      <c r="E89" s="14" t="s">
        <v>279</v>
      </c>
      <c r="F89" s="13"/>
      <c r="G89" s="13"/>
    </row>
    <row r="90" spans="1:7" ht="24">
      <c r="A90" s="60"/>
      <c r="B90" s="43" t="str">
        <f>Critères!B89</f>
        <v>12.4</v>
      </c>
      <c r="C90" s="13" t="str">
        <f>Critères!C89</f>
        <v>Dans chaque ensemble de pages, la page « plan du site » est-elle atteignable de manière identique ?</v>
      </c>
      <c r="D90" s="8" t="s">
        <v>275</v>
      </c>
      <c r="E90" s="14" t="s">
        <v>279</v>
      </c>
      <c r="F90" s="13"/>
      <c r="G90" s="13"/>
    </row>
    <row r="91" spans="1:7" ht="24">
      <c r="A91" s="60"/>
      <c r="B91" s="43" t="str">
        <f>Critères!B90</f>
        <v>12.5</v>
      </c>
      <c r="C91" s="13" t="str">
        <f>Critères!C90</f>
        <v>Dans chaque ensemble de pages, le moteur de recherche est-il atteignable de manière identique ?</v>
      </c>
      <c r="D91" s="8" t="s">
        <v>275</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275</v>
      </c>
      <c r="E92" s="14" t="s">
        <v>279</v>
      </c>
      <c r="F92" s="13"/>
      <c r="G92" s="13"/>
    </row>
    <row r="93" spans="1:7" ht="24">
      <c r="A93" s="60"/>
      <c r="B93" s="43" t="str">
        <f>Critères!B92</f>
        <v>12.7</v>
      </c>
      <c r="C93" s="13" t="str">
        <f>Critères!C92</f>
        <v>Dans chaque page web, un lien d’évitement ou d’accès rapide à la zone de contenu principal est-il présent (hors cas particuliers) ?</v>
      </c>
      <c r="D93" s="8" t="s">
        <v>275</v>
      </c>
      <c r="E93" s="14" t="s">
        <v>279</v>
      </c>
      <c r="F93" s="13"/>
      <c r="G93" s="13"/>
    </row>
    <row r="94" spans="1:7" ht="17">
      <c r="A94" s="60"/>
      <c r="B94" s="43" t="str">
        <f>Critères!B93</f>
        <v>12.8</v>
      </c>
      <c r="C94" s="13" t="str">
        <f>Critères!C93</f>
        <v>Dans chaque page web, l’ordre de tabulation est-il cohérent ?</v>
      </c>
      <c r="D94" s="8" t="s">
        <v>275</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275</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275</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275</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275</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275</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275</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275</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275</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275</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275</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275</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275</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275</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275</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275</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21" priority="67" stopIfTrue="1" operator="equal">
      <formula>"C"</formula>
    </cfRule>
    <cfRule type="cellIs" dxfId="20" priority="68" stopIfTrue="1" operator="equal">
      <formula>"NC"</formula>
    </cfRule>
    <cfRule type="cellIs" dxfId="19" priority="69" stopIfTrue="1" operator="equal">
      <formula>"NA"</formula>
    </cfRule>
    <cfRule type="cellIs" dxfId="18" priority="70" stopIfTrue="1" operator="equal">
      <formula>"NT"</formula>
    </cfRule>
  </conditionalFormatting>
  <conditionalFormatting sqref="E4:E109">
    <cfRule type="cellIs" dxfId="17" priority="71" stopIfTrue="1" operator="equal">
      <formula>"D"</formula>
    </cfRule>
    <cfRule type="cellIs" dxfId="16" priority="72" stopIfTrue="1" operator="equal">
      <formula>"N"</formula>
    </cfRule>
  </conditionalFormatting>
  <dataValidations count="2">
    <dataValidation type="list" showErrorMessage="1" sqref="D4:D109" xr:uid="{19F30C40-20D8-DC46-92DA-95BC08724681}">
      <formula1>"C,NC,NA,NT"</formula1>
    </dataValidation>
    <dataValidation type="list" showErrorMessage="1" sqref="E4:E109" xr:uid="{3EE70B61-EA03-634A-8DBA-4C497DDEADEC}">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FC1DC-C52C-724C-858E-DB1E374896A2}">
  <dimension ref="A1:AMC109"/>
  <sheetViews>
    <sheetView workbookViewId="0"/>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1017" width="14.1640625" style="1" customWidth="1"/>
    <col min="1018" max="1023" width="14.1640625" customWidth="1"/>
  </cols>
  <sheetData>
    <row r="1" spans="1:8">
      <c r="A1" s="54" t="str">
        <f>Échantillon!A1</f>
        <v>RGAA 4.1.1 – GRILLE D'ÉVALUATION</v>
      </c>
      <c r="B1" s="54"/>
      <c r="C1" s="54"/>
      <c r="D1" s="54"/>
      <c r="E1" s="54"/>
      <c r="F1" s="54"/>
      <c r="G1" s="54"/>
    </row>
    <row r="2" spans="1:8">
      <c r="A2" s="65" t="str">
        <f>CONCATENATE(Échantillon!B17," : ",Échantillon!C17)</f>
        <v>Page Trouvez un établissement : https://www.ramsaysante.fr/trouvez-l%E2%80%99etablissement-le-plus-proche-de-chez-vous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275</v>
      </c>
      <c r="E4" t="s">
        <v>279</v>
      </c>
      <c r="F4" s="13"/>
      <c r="G4" s="13"/>
      <c r="H4"/>
    </row>
    <row r="5" spans="1:8" ht="24">
      <c r="A5" s="60"/>
      <c r="B5" s="43" t="str">
        <f>Critères!B4</f>
        <v>1.2</v>
      </c>
      <c r="C5" s="13" t="str">
        <f>Critères!C4</f>
        <v>Chaque image de décoration est-elle correctement ignorée par les technologies d’assistance ?</v>
      </c>
      <c r="D5" s="8" t="s">
        <v>275</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275</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275</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275</v>
      </c>
      <c r="E8" s="14" t="s">
        <v>279</v>
      </c>
      <c r="F8" s="14"/>
      <c r="G8" s="13"/>
    </row>
    <row r="9" spans="1:8" ht="24">
      <c r="A9" s="60"/>
      <c r="B9" s="43" t="str">
        <f>Critères!B8</f>
        <v>1.6</v>
      </c>
      <c r="C9" s="13" t="str">
        <f>Critères!C8</f>
        <v>Chaque image porteuse d’information a-t-elle, si nécessaire, une description détaillée ?</v>
      </c>
      <c r="D9" s="8" t="s">
        <v>275</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275</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275</v>
      </c>
      <c r="E11" t="s">
        <v>279</v>
      </c>
      <c r="F11" s="13"/>
      <c r="G11" s="13"/>
    </row>
    <row r="12" spans="1:8" ht="24">
      <c r="A12" s="60"/>
      <c r="B12" s="43" t="str">
        <f>Critères!B11</f>
        <v>1.9</v>
      </c>
      <c r="C12" s="13" t="str">
        <f>Critères!C11</f>
        <v>Chaque légende d’image est-elle, si nécessaire, correctement reliée à l’image correspondante ?</v>
      </c>
      <c r="D12" s="8" t="s">
        <v>275</v>
      </c>
      <c r="E12" t="s">
        <v>279</v>
      </c>
      <c r="F12" s="13"/>
      <c r="G12" s="13"/>
    </row>
    <row r="13" spans="1:8" ht="17">
      <c r="A13" s="60" t="str">
        <f>Critères!$A$12</f>
        <v>CADRES</v>
      </c>
      <c r="B13" s="43" t="str">
        <f>Critères!B12</f>
        <v>2.1</v>
      </c>
      <c r="C13" s="13" t="str">
        <f>Critères!C12</f>
        <v>Chaque cadre a-t-il un titre de cadre ?</v>
      </c>
      <c r="D13" s="8" t="s">
        <v>275</v>
      </c>
      <c r="E13" t="s">
        <v>279</v>
      </c>
      <c r="F13" s="45"/>
      <c r="G13" s="13"/>
    </row>
    <row r="14" spans="1:8" ht="17">
      <c r="A14" s="60"/>
      <c r="B14" s="43" t="str">
        <f>Critères!B13</f>
        <v>2.2</v>
      </c>
      <c r="C14" s="13" t="str">
        <f>Critères!C13</f>
        <v>Pour chaque cadre ayant un titre de cadre, ce titre de cadre est-il pertinent ?</v>
      </c>
      <c r="D14" s="8" t="s">
        <v>275</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275</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275</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275</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275</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275</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275</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275</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275</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275</v>
      </c>
      <c r="E23" s="14" t="s">
        <v>279</v>
      </c>
      <c r="F23" s="13"/>
      <c r="G23" s="13"/>
    </row>
    <row r="24" spans="1:7" ht="17">
      <c r="A24" s="60"/>
      <c r="B24" s="43" t="str">
        <f>Critères!B23</f>
        <v>4.7</v>
      </c>
      <c r="C24" s="13" t="str">
        <f>Critères!C23</f>
        <v>Chaque média temporel est-il clairement identifiable (hors cas particuliers) ?</v>
      </c>
      <c r="D24" s="8" t="s">
        <v>275</v>
      </c>
      <c r="E24" s="14" t="s">
        <v>279</v>
      </c>
      <c r="F24" s="13"/>
      <c r="G24" s="13"/>
    </row>
    <row r="25" spans="1:7" ht="24">
      <c r="A25" s="60"/>
      <c r="B25" s="43" t="str">
        <f>Critères!B24</f>
        <v>4.8</v>
      </c>
      <c r="C25" s="13" t="str">
        <f>Critères!C24</f>
        <v>Chaque média non temporel a-t-il, si nécessaire, une alternative (hors cas particuliers) ?</v>
      </c>
      <c r="D25" s="8" t="s">
        <v>275</v>
      </c>
      <c r="E25" s="14" t="s">
        <v>279</v>
      </c>
      <c r="F25" s="13"/>
      <c r="G25" s="13"/>
    </row>
    <row r="26" spans="1:7" ht="24">
      <c r="A26" s="60"/>
      <c r="B26" s="43" t="str">
        <f>Critères!B25</f>
        <v>4.9</v>
      </c>
      <c r="C26" s="13" t="str">
        <f>Critères!C25</f>
        <v>Pour chaque média non temporel ayant une alternative, cette alternative est-elle pertinente ?</v>
      </c>
      <c r="D26" s="8" t="s">
        <v>275</v>
      </c>
      <c r="E26" s="14" t="s">
        <v>279</v>
      </c>
      <c r="F26" s="13"/>
      <c r="G26" s="13"/>
    </row>
    <row r="27" spans="1:7" ht="17">
      <c r="A27" s="60"/>
      <c r="B27" s="43" t="str">
        <f>Critères!B26</f>
        <v>4.10</v>
      </c>
      <c r="C27" s="13" t="str">
        <f>Critères!C26</f>
        <v>Chaque son déclenché automatiquement est-il contrôlable par l’utilisateur ?</v>
      </c>
      <c r="D27" s="8" t="s">
        <v>275</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275</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275</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275</v>
      </c>
      <c r="E30" s="14" t="s">
        <v>279</v>
      </c>
      <c r="F30" s="13"/>
      <c r="G30" s="13"/>
    </row>
    <row r="31" spans="1:7" ht="17">
      <c r="A31" s="60" t="str">
        <f>Critères!$A$30</f>
        <v>TABLEAUX</v>
      </c>
      <c r="B31" s="43" t="str">
        <f>Critères!B30</f>
        <v>5.1</v>
      </c>
      <c r="C31" s="13" t="str">
        <f>Critères!C30</f>
        <v>Chaque tableau de données complexe a-t-il un résumé ?</v>
      </c>
      <c r="D31" s="8" t="s">
        <v>275</v>
      </c>
      <c r="E31" s="14" t="s">
        <v>279</v>
      </c>
      <c r="F31" s="13"/>
      <c r="G31" s="13"/>
    </row>
    <row r="32" spans="1:7" ht="17">
      <c r="A32" s="60"/>
      <c r="B32" s="43" t="str">
        <f>Critères!B31</f>
        <v>5.2</v>
      </c>
      <c r="C32" s="13" t="str">
        <f>Critères!C31</f>
        <v>Pour chaque tableau de données complexe ayant un résumé, celui-ci est-il pertinent ?</v>
      </c>
      <c r="D32" s="8" t="s">
        <v>275</v>
      </c>
      <c r="E32" s="14" t="s">
        <v>279</v>
      </c>
      <c r="F32" s="13"/>
      <c r="G32" s="13"/>
    </row>
    <row r="33" spans="1:7" ht="17">
      <c r="A33" s="60"/>
      <c r="B33" s="43" t="str">
        <f>Critères!B32</f>
        <v>5.3</v>
      </c>
      <c r="C33" s="13" t="str">
        <f>Critères!C32</f>
        <v>Pour chaque tableau de mise en forme, le contenu linéarisé reste-t-il compréhensible ?</v>
      </c>
      <c r="D33" s="8" t="s">
        <v>275</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275</v>
      </c>
      <c r="E34" s="14" t="s">
        <v>279</v>
      </c>
      <c r="F34" s="13"/>
      <c r="G34" s="13"/>
    </row>
    <row r="35" spans="1:7" ht="17">
      <c r="A35" s="60"/>
      <c r="B35" s="43" t="str">
        <f>Critères!B34</f>
        <v>5.5</v>
      </c>
      <c r="C35" s="13" t="str">
        <f>Critères!C34</f>
        <v>Pour chaque tableau de données ayant un titre, celui-ci est-il pertinent ?</v>
      </c>
      <c r="D35" s="8" t="s">
        <v>275</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275</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275</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275</v>
      </c>
      <c r="E38" s="14" t="s">
        <v>279</v>
      </c>
      <c r="F38" s="13"/>
      <c r="G38" s="13"/>
    </row>
    <row r="39" spans="1:7" ht="17">
      <c r="A39" s="60" t="str">
        <f>Critères!$A$38</f>
        <v>LIENS</v>
      </c>
      <c r="B39" s="43" t="str">
        <f>Critères!B38</f>
        <v>6.1</v>
      </c>
      <c r="C39" s="13" t="str">
        <f>Critères!C38</f>
        <v>Chaque lien est-il explicite (hors cas particuliers) ?</v>
      </c>
      <c r="D39" s="8" t="s">
        <v>275</v>
      </c>
      <c r="E39" s="14" t="s">
        <v>279</v>
      </c>
      <c r="F39" s="13"/>
      <c r="G39" s="13"/>
    </row>
    <row r="40" spans="1:7" ht="17">
      <c r="A40" s="60"/>
      <c r="B40" s="43" t="str">
        <f>Critères!B39</f>
        <v>6.2</v>
      </c>
      <c r="C40" s="13" t="str">
        <f>Critères!C39</f>
        <v>Dans chaque page web, chaque lien a-t-il un intitulé ?</v>
      </c>
      <c r="D40" s="8" t="s">
        <v>275</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275</v>
      </c>
      <c r="E41" s="14" t="s">
        <v>279</v>
      </c>
      <c r="F41" s="13"/>
      <c r="G41" s="13"/>
    </row>
    <row r="42" spans="1:7" ht="17">
      <c r="A42" s="60"/>
      <c r="B42" s="43" t="str">
        <f>Critères!B41</f>
        <v>7.2</v>
      </c>
      <c r="C42" s="13" t="str">
        <f>Critères!C41</f>
        <v>Pour chaque script ayant une alternative, cette alternative est-elle pertinente ?</v>
      </c>
      <c r="D42" s="8" t="s">
        <v>275</v>
      </c>
      <c r="E42" s="14" t="s">
        <v>279</v>
      </c>
      <c r="F42" s="13"/>
      <c r="G42" s="13"/>
    </row>
    <row r="43" spans="1:7" ht="24">
      <c r="A43" s="60"/>
      <c r="B43" s="43" t="str">
        <f>Critères!B42</f>
        <v>7.3</v>
      </c>
      <c r="C43" s="13" t="str">
        <f>Critères!C42</f>
        <v>Chaque script est-il contrôlable par le clavier et par tout dispositif de pointage (hors cas particuliers) ?</v>
      </c>
      <c r="D43" s="8" t="s">
        <v>275</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275</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275</v>
      </c>
      <c r="E45" s="14" t="s">
        <v>279</v>
      </c>
      <c r="F45" s="13"/>
      <c r="G45" s="13"/>
    </row>
    <row r="46" spans="1:7" ht="17">
      <c r="A46" s="60" t="str">
        <f>Critères!$A$45</f>
        <v>ÉLÉMENTS OBLIGATOIRES</v>
      </c>
      <c r="B46" s="43" t="str">
        <f>Critères!B45</f>
        <v>8.1</v>
      </c>
      <c r="C46" s="13" t="str">
        <f>Critères!C45</f>
        <v>Chaque page web est-elle définie par un type de document ?</v>
      </c>
      <c r="D46" s="8" t="s">
        <v>275</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275</v>
      </c>
      <c r="E47" s="14" t="s">
        <v>279</v>
      </c>
      <c r="F47" s="13"/>
      <c r="G47" s="13"/>
    </row>
    <row r="48" spans="1:7" ht="17">
      <c r="A48" s="60"/>
      <c r="B48" s="43" t="str">
        <f>Critères!B47</f>
        <v>8.3</v>
      </c>
      <c r="C48" s="13" t="str">
        <f>Critères!C47</f>
        <v>Dans chaque page web, la langue par défaut est-elle présente ?</v>
      </c>
      <c r="D48" s="8" t="s">
        <v>275</v>
      </c>
      <c r="E48" s="14" t="s">
        <v>279</v>
      </c>
      <c r="F48" s="13"/>
      <c r="G48" s="13"/>
    </row>
    <row r="49" spans="1:7" ht="17">
      <c r="A49" s="60"/>
      <c r="B49" s="43" t="str">
        <f>Critères!B48</f>
        <v>8.4</v>
      </c>
      <c r="C49" s="13" t="str">
        <f>Critères!C48</f>
        <v>Pour chaque page web ayant une langue par défaut, le code de langue est-il pertinent ?</v>
      </c>
      <c r="D49" s="8" t="s">
        <v>275</v>
      </c>
      <c r="E49" s="14" t="s">
        <v>279</v>
      </c>
      <c r="F49" s="13"/>
      <c r="G49" s="13"/>
    </row>
    <row r="50" spans="1:7" ht="17">
      <c r="A50" s="60"/>
      <c r="B50" s="43" t="str">
        <f>Critères!B49</f>
        <v>8.5</v>
      </c>
      <c r="C50" s="13" t="str">
        <f>Critères!C49</f>
        <v>Chaque page web a-t-elle un titre de page ?</v>
      </c>
      <c r="D50" s="8" t="s">
        <v>275</v>
      </c>
      <c r="E50" s="14" t="s">
        <v>279</v>
      </c>
      <c r="F50" s="13"/>
      <c r="G50" s="13"/>
    </row>
    <row r="51" spans="1:7" ht="17">
      <c r="A51" s="60"/>
      <c r="B51" s="43" t="str">
        <f>Critères!B50</f>
        <v>8.6</v>
      </c>
      <c r="C51" s="13" t="str">
        <f>Critères!C50</f>
        <v>Pour chaque page web ayant un titre de page, ce titre est-il pertinent ?</v>
      </c>
      <c r="D51" s="8" t="s">
        <v>275</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275</v>
      </c>
      <c r="E52" s="14" t="s">
        <v>279</v>
      </c>
      <c r="F52" s="13"/>
      <c r="G52" s="13"/>
    </row>
    <row r="53" spans="1:7" ht="24">
      <c r="A53" s="60"/>
      <c r="B53" s="43" t="str">
        <f>Critères!B52</f>
        <v>8.8</v>
      </c>
      <c r="C53" s="13" t="str">
        <f>Critères!C52</f>
        <v>Dans chaque page web, le code de langue de chaque changement de langue est-il valide et pertinent ?</v>
      </c>
      <c r="D53" s="8" t="s">
        <v>275</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275</v>
      </c>
      <c r="E54" s="14" t="s">
        <v>279</v>
      </c>
      <c r="F54" s="13"/>
      <c r="G54" s="13"/>
    </row>
    <row r="55" spans="1:7" ht="17">
      <c r="A55" s="60"/>
      <c r="B55" s="43" t="str">
        <f>Critères!B54</f>
        <v>8.10</v>
      </c>
      <c r="C55" s="13" t="str">
        <f>Critères!C54</f>
        <v>Dans chaque page web, les changements du sens de lecture sont-ils signalés ?</v>
      </c>
      <c r="D55" s="8" t="s">
        <v>275</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275</v>
      </c>
      <c r="E56" s="14" t="s">
        <v>279</v>
      </c>
      <c r="F56" s="13"/>
      <c r="G56" s="13"/>
    </row>
    <row r="57" spans="1:7" ht="24">
      <c r="A57" s="60"/>
      <c r="B57" s="43" t="str">
        <f>Critères!B56</f>
        <v>9.2</v>
      </c>
      <c r="C57" s="13" t="str">
        <f>Critères!C56</f>
        <v>Dans chaque page web, la structure du document est-elle cohérente (hors cas particuliers) ?</v>
      </c>
      <c r="D57" s="8" t="s">
        <v>275</v>
      </c>
      <c r="E57" s="14" t="s">
        <v>279</v>
      </c>
      <c r="F57" s="13"/>
      <c r="G57" s="13"/>
    </row>
    <row r="58" spans="1:7" ht="17">
      <c r="A58" s="60"/>
      <c r="B58" s="43" t="str">
        <f>Critères!B57</f>
        <v>9.3</v>
      </c>
      <c r="C58" s="13" t="str">
        <f>Critères!C57</f>
        <v>Dans chaque page web, chaque liste est-elle correctement structurée ?</v>
      </c>
      <c r="D58" s="8" t="s">
        <v>275</v>
      </c>
      <c r="E58" s="14" t="s">
        <v>279</v>
      </c>
      <c r="F58" s="13"/>
      <c r="G58" s="13"/>
    </row>
    <row r="59" spans="1:7" ht="17">
      <c r="A59" s="60"/>
      <c r="B59" s="43" t="str">
        <f>Critères!B58</f>
        <v>9.4</v>
      </c>
      <c r="C59" s="13" t="str">
        <f>Critères!C58</f>
        <v>Dans chaque page web, chaque citation est-elle correctement indiquée ?</v>
      </c>
      <c r="D59" s="8" t="s">
        <v>275</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275</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275</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275</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275</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275</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275</v>
      </c>
      <c r="E65" s="14" t="s">
        <v>279</v>
      </c>
      <c r="F65" s="13"/>
      <c r="G65" s="13"/>
    </row>
    <row r="66" spans="1:7" ht="24">
      <c r="A66" s="60"/>
      <c r="B66" s="43" t="str">
        <f>Critères!B65</f>
        <v>10.7</v>
      </c>
      <c r="C66" s="13" t="str">
        <f>Critères!C65</f>
        <v>Dans chaque page web, pour chaque élément recevant le focus, la prise de focus est-elle visible ?</v>
      </c>
      <c r="D66" s="8" t="s">
        <v>275</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275</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275</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275</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275</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275</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275</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275</v>
      </c>
      <c r="E73" s="14" t="s">
        <v>279</v>
      </c>
      <c r="F73" s="13"/>
      <c r="G73" s="13"/>
    </row>
    <row r="74" spans="1:7" ht="17">
      <c r="A74" s="60" t="str">
        <f>Critères!$A$73</f>
        <v>FORMULAIRES</v>
      </c>
      <c r="B74" s="43" t="str">
        <f>Critères!B73</f>
        <v>11.1</v>
      </c>
      <c r="C74" s="13" t="str">
        <f>Critères!C73</f>
        <v>Chaque champ de formulaire a-t-il une étiquette ?</v>
      </c>
      <c r="D74" s="8" t="s">
        <v>275</v>
      </c>
      <c r="E74" s="14" t="s">
        <v>279</v>
      </c>
      <c r="F74" s="13"/>
      <c r="G74" s="13"/>
    </row>
    <row r="75" spans="1:7" ht="24">
      <c r="A75" s="60"/>
      <c r="B75" s="43" t="str">
        <f>Critères!B74</f>
        <v>11.2</v>
      </c>
      <c r="C75" s="13" t="str">
        <f>Critères!C74</f>
        <v>Chaque étiquette associée à un champ de formulaire est-elle pertinente (hors cas particuliers) ?</v>
      </c>
      <c r="D75" s="8" t="s">
        <v>275</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275</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275</v>
      </c>
      <c r="E77" s="14" t="s">
        <v>279</v>
      </c>
      <c r="F77" s="13"/>
      <c r="G77" s="13"/>
    </row>
    <row r="78" spans="1:7" ht="17">
      <c r="A78" s="60"/>
      <c r="B78" s="43" t="str">
        <f>Critères!B77</f>
        <v>11.5</v>
      </c>
      <c r="C78" s="13" t="str">
        <f>Critères!C77</f>
        <v>Dans chaque formulaire, les champs de même nature sont-ils regroupés, si nécessaire ?</v>
      </c>
      <c r="D78" s="8" t="s">
        <v>275</v>
      </c>
      <c r="E78" s="14" t="s">
        <v>279</v>
      </c>
      <c r="F78" s="13"/>
      <c r="G78" s="13"/>
    </row>
    <row r="79" spans="1:7" ht="24">
      <c r="A79" s="60"/>
      <c r="B79" s="43" t="str">
        <f>Critères!B78</f>
        <v>11.6</v>
      </c>
      <c r="C79" s="13" t="str">
        <f>Critères!C78</f>
        <v>Dans chaque formulaire, chaque regroupement de champs de même nature a-t-il une légende ?</v>
      </c>
      <c r="D79" s="8" t="s">
        <v>275</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275</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275</v>
      </c>
      <c r="E81" s="14" t="s">
        <v>279</v>
      </c>
      <c r="F81" s="13"/>
      <c r="G81" s="13"/>
    </row>
    <row r="82" spans="1:7" ht="24">
      <c r="A82" s="60"/>
      <c r="B82" s="43" t="str">
        <f>Critères!B81</f>
        <v>11.9</v>
      </c>
      <c r="C82" s="13" t="str">
        <f>Critères!C81</f>
        <v>Dans chaque formulaire, l’intitulé de chaque bouton est-il pertinent (hors cas particuliers) ?</v>
      </c>
      <c r="D82" s="8" t="s">
        <v>275</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275</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275</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275</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275</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275</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275</v>
      </c>
      <c r="E88" s="14" t="s">
        <v>279</v>
      </c>
      <c r="F88" s="13"/>
      <c r="G88" s="13"/>
    </row>
    <row r="89" spans="1:7" ht="17">
      <c r="A89" s="60"/>
      <c r="B89" s="43" t="str">
        <f>Critères!B88</f>
        <v>12.3</v>
      </c>
      <c r="C89" s="13" t="str">
        <f>Critères!C88</f>
        <v>La page « plan du site » est-elle pertinente ?</v>
      </c>
      <c r="D89" s="8" t="s">
        <v>275</v>
      </c>
      <c r="E89" s="14" t="s">
        <v>279</v>
      </c>
      <c r="F89" s="13"/>
      <c r="G89" s="13"/>
    </row>
    <row r="90" spans="1:7" ht="24">
      <c r="A90" s="60"/>
      <c r="B90" s="43" t="str">
        <f>Critères!B89</f>
        <v>12.4</v>
      </c>
      <c r="C90" s="13" t="str">
        <f>Critères!C89</f>
        <v>Dans chaque ensemble de pages, la page « plan du site » est-elle atteignable de manière identique ?</v>
      </c>
      <c r="D90" s="8" t="s">
        <v>275</v>
      </c>
      <c r="E90" s="14" t="s">
        <v>279</v>
      </c>
      <c r="F90" s="13"/>
      <c r="G90" s="13"/>
    </row>
    <row r="91" spans="1:7" ht="24">
      <c r="A91" s="60"/>
      <c r="B91" s="43" t="str">
        <f>Critères!B90</f>
        <v>12.5</v>
      </c>
      <c r="C91" s="13" t="str">
        <f>Critères!C90</f>
        <v>Dans chaque ensemble de pages, le moteur de recherche est-il atteignable de manière identique ?</v>
      </c>
      <c r="D91" s="8" t="s">
        <v>275</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275</v>
      </c>
      <c r="E92" s="14" t="s">
        <v>279</v>
      </c>
      <c r="F92" s="13"/>
      <c r="G92" s="13"/>
    </row>
    <row r="93" spans="1:7" ht="24">
      <c r="A93" s="60"/>
      <c r="B93" s="43" t="str">
        <f>Critères!B92</f>
        <v>12.7</v>
      </c>
      <c r="C93" s="13" t="str">
        <f>Critères!C92</f>
        <v>Dans chaque page web, un lien d’évitement ou d’accès rapide à la zone de contenu principal est-il présent (hors cas particuliers) ?</v>
      </c>
      <c r="D93" s="8" t="s">
        <v>275</v>
      </c>
      <c r="E93" s="14" t="s">
        <v>279</v>
      </c>
      <c r="F93" s="13"/>
      <c r="G93" s="13"/>
    </row>
    <row r="94" spans="1:7" ht="17">
      <c r="A94" s="60"/>
      <c r="B94" s="43" t="str">
        <f>Critères!B93</f>
        <v>12.8</v>
      </c>
      <c r="C94" s="13" t="str">
        <f>Critères!C93</f>
        <v>Dans chaque page web, l’ordre de tabulation est-il cohérent ?</v>
      </c>
      <c r="D94" s="8" t="s">
        <v>275</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275</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275</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275</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275</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275</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275</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275</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275</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275</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275</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275</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275</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275</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275</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275</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15" priority="73" stopIfTrue="1" operator="equal">
      <formula>"C"</formula>
    </cfRule>
    <cfRule type="cellIs" dxfId="14" priority="74" stopIfTrue="1" operator="equal">
      <formula>"NC"</formula>
    </cfRule>
    <cfRule type="cellIs" dxfId="13" priority="75" stopIfTrue="1" operator="equal">
      <formula>"NA"</formula>
    </cfRule>
    <cfRule type="cellIs" dxfId="12" priority="76" stopIfTrue="1" operator="equal">
      <formula>"NT"</formula>
    </cfRule>
  </conditionalFormatting>
  <conditionalFormatting sqref="E4:E109">
    <cfRule type="cellIs" dxfId="11" priority="83" stopIfTrue="1" operator="equal">
      <formula>"D"</formula>
    </cfRule>
    <cfRule type="cellIs" dxfId="10" priority="84" stopIfTrue="1" operator="equal">
      <formula>"N"</formula>
    </cfRule>
  </conditionalFormatting>
  <dataValidations count="2">
    <dataValidation type="list" showErrorMessage="1" sqref="D4:D109" xr:uid="{BC420236-DC65-6B4E-BBCC-C5CEC5F72462}">
      <formula1>"C,NC,NA,NT"</formula1>
    </dataValidation>
    <dataValidation type="list" showErrorMessage="1" sqref="E4:E109" xr:uid="{EBEA215B-20B8-5D41-87D7-1625D06ED153}">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C4F44-3B4A-C347-B8CE-ABD264B9B456}">
  <dimension ref="A1:BL109"/>
  <sheetViews>
    <sheetView workbookViewId="0"/>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CONCATENATE(Échantillon!B28," : ",Échantillon!C28)</f>
        <v xml:space="preserve"> : </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275</v>
      </c>
      <c r="E4" t="s">
        <v>279</v>
      </c>
      <c r="F4" s="13"/>
      <c r="G4" s="13"/>
      <c r="H4"/>
    </row>
    <row r="5" spans="1:8" ht="24">
      <c r="A5" s="60"/>
      <c r="B5" s="43" t="str">
        <f>Critères!B4</f>
        <v>1.2</v>
      </c>
      <c r="C5" s="13" t="str">
        <f>Critères!C4</f>
        <v>Chaque image de décoration est-elle correctement ignorée par les technologies d’assistance ?</v>
      </c>
      <c r="D5" s="8" t="s">
        <v>275</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275</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275</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275</v>
      </c>
      <c r="E8" s="14" t="s">
        <v>279</v>
      </c>
      <c r="F8" s="14"/>
      <c r="G8" s="13"/>
    </row>
    <row r="9" spans="1:8" ht="24">
      <c r="A9" s="60"/>
      <c r="B9" s="43" t="str">
        <f>Critères!B8</f>
        <v>1.6</v>
      </c>
      <c r="C9" s="13" t="str">
        <f>Critères!C8</f>
        <v>Chaque image porteuse d’information a-t-elle, si nécessaire, une description détaillée ?</v>
      </c>
      <c r="D9" s="8" t="s">
        <v>275</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275</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275</v>
      </c>
      <c r="E11" t="s">
        <v>279</v>
      </c>
      <c r="F11" s="13"/>
      <c r="G11" s="13"/>
    </row>
    <row r="12" spans="1:8" ht="24">
      <c r="A12" s="60"/>
      <c r="B12" s="43" t="str">
        <f>Critères!B11</f>
        <v>1.9</v>
      </c>
      <c r="C12" s="13" t="str">
        <f>Critères!C11</f>
        <v>Chaque légende d’image est-elle, si nécessaire, correctement reliée à l’image correspondante ?</v>
      </c>
      <c r="D12" s="8" t="s">
        <v>275</v>
      </c>
      <c r="E12" t="s">
        <v>279</v>
      </c>
      <c r="F12" s="13"/>
      <c r="G12" s="13"/>
    </row>
    <row r="13" spans="1:8" ht="17">
      <c r="A13" s="60" t="str">
        <f>Critères!$A$12</f>
        <v>CADRES</v>
      </c>
      <c r="B13" s="43" t="str">
        <f>Critères!B12</f>
        <v>2.1</v>
      </c>
      <c r="C13" s="13" t="str">
        <f>Critères!C12</f>
        <v>Chaque cadre a-t-il un titre de cadre ?</v>
      </c>
      <c r="D13" s="8" t="s">
        <v>275</v>
      </c>
      <c r="E13" t="s">
        <v>279</v>
      </c>
      <c r="F13" s="45"/>
      <c r="G13" s="13"/>
    </row>
    <row r="14" spans="1:8" ht="17">
      <c r="A14" s="60"/>
      <c r="B14" s="43" t="str">
        <f>Critères!B13</f>
        <v>2.2</v>
      </c>
      <c r="C14" s="13" t="str">
        <f>Critères!C13</f>
        <v>Pour chaque cadre ayant un titre de cadre, ce titre de cadre est-il pertinent ?</v>
      </c>
      <c r="D14" s="8" t="s">
        <v>275</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275</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275</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275</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275</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275</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275</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275</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275</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275</v>
      </c>
      <c r="E23" s="14" t="s">
        <v>279</v>
      </c>
      <c r="F23" s="13"/>
      <c r="G23" s="13"/>
    </row>
    <row r="24" spans="1:7" ht="17">
      <c r="A24" s="60"/>
      <c r="B24" s="43" t="str">
        <f>Critères!B23</f>
        <v>4.7</v>
      </c>
      <c r="C24" s="13" t="str">
        <f>Critères!C23</f>
        <v>Chaque média temporel est-il clairement identifiable (hors cas particuliers) ?</v>
      </c>
      <c r="D24" s="8" t="s">
        <v>275</v>
      </c>
      <c r="E24" s="14" t="s">
        <v>279</v>
      </c>
      <c r="F24" s="13"/>
      <c r="G24" s="13"/>
    </row>
    <row r="25" spans="1:7" ht="24">
      <c r="A25" s="60"/>
      <c r="B25" s="43" t="str">
        <f>Critères!B24</f>
        <v>4.8</v>
      </c>
      <c r="C25" s="13" t="str">
        <f>Critères!C24</f>
        <v>Chaque média non temporel a-t-il, si nécessaire, une alternative (hors cas particuliers) ?</v>
      </c>
      <c r="D25" s="8" t="s">
        <v>275</v>
      </c>
      <c r="E25" s="14" t="s">
        <v>279</v>
      </c>
      <c r="F25" s="13"/>
      <c r="G25" s="13"/>
    </row>
    <row r="26" spans="1:7" ht="24">
      <c r="A26" s="60"/>
      <c r="B26" s="43" t="str">
        <f>Critères!B25</f>
        <v>4.9</v>
      </c>
      <c r="C26" s="13" t="str">
        <f>Critères!C25</f>
        <v>Pour chaque média non temporel ayant une alternative, cette alternative est-elle pertinente ?</v>
      </c>
      <c r="D26" s="8" t="s">
        <v>275</v>
      </c>
      <c r="E26" s="14" t="s">
        <v>279</v>
      </c>
      <c r="F26" s="13"/>
      <c r="G26" s="13"/>
    </row>
    <row r="27" spans="1:7" ht="17">
      <c r="A27" s="60"/>
      <c r="B27" s="43" t="str">
        <f>Critères!B26</f>
        <v>4.10</v>
      </c>
      <c r="C27" s="13" t="str">
        <f>Critères!C26</f>
        <v>Chaque son déclenché automatiquement est-il contrôlable par l’utilisateur ?</v>
      </c>
      <c r="D27" s="8" t="s">
        <v>275</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275</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275</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275</v>
      </c>
      <c r="E30" s="14" t="s">
        <v>279</v>
      </c>
      <c r="F30" s="13"/>
      <c r="G30" s="13"/>
    </row>
    <row r="31" spans="1:7" ht="17">
      <c r="A31" s="60" t="str">
        <f>Critères!$A$30</f>
        <v>TABLEAUX</v>
      </c>
      <c r="B31" s="43" t="str">
        <f>Critères!B30</f>
        <v>5.1</v>
      </c>
      <c r="C31" s="13" t="str">
        <f>Critères!C30</f>
        <v>Chaque tableau de données complexe a-t-il un résumé ?</v>
      </c>
      <c r="D31" s="8" t="s">
        <v>275</v>
      </c>
      <c r="E31" s="14" t="s">
        <v>279</v>
      </c>
      <c r="F31" s="13"/>
      <c r="G31" s="13"/>
    </row>
    <row r="32" spans="1:7" ht="17">
      <c r="A32" s="60"/>
      <c r="B32" s="43" t="str">
        <f>Critères!B31</f>
        <v>5.2</v>
      </c>
      <c r="C32" s="13" t="str">
        <f>Critères!C31</f>
        <v>Pour chaque tableau de données complexe ayant un résumé, celui-ci est-il pertinent ?</v>
      </c>
      <c r="D32" s="8" t="s">
        <v>275</v>
      </c>
      <c r="E32" s="14" t="s">
        <v>279</v>
      </c>
      <c r="F32" s="13"/>
      <c r="G32" s="13"/>
    </row>
    <row r="33" spans="1:7" ht="17">
      <c r="A33" s="60"/>
      <c r="B33" s="43" t="str">
        <f>Critères!B32</f>
        <v>5.3</v>
      </c>
      <c r="C33" s="13" t="str">
        <f>Critères!C32</f>
        <v>Pour chaque tableau de mise en forme, le contenu linéarisé reste-t-il compréhensible ?</v>
      </c>
      <c r="D33" s="8" t="s">
        <v>275</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275</v>
      </c>
      <c r="E34" s="14" t="s">
        <v>279</v>
      </c>
      <c r="F34" s="13"/>
      <c r="G34" s="13"/>
    </row>
    <row r="35" spans="1:7" ht="17">
      <c r="A35" s="60"/>
      <c r="B35" s="43" t="str">
        <f>Critères!B34</f>
        <v>5.5</v>
      </c>
      <c r="C35" s="13" t="str">
        <f>Critères!C34</f>
        <v>Pour chaque tableau de données ayant un titre, celui-ci est-il pertinent ?</v>
      </c>
      <c r="D35" s="8" t="s">
        <v>275</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275</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275</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275</v>
      </c>
      <c r="E38" s="14" t="s">
        <v>279</v>
      </c>
      <c r="F38" s="13"/>
      <c r="G38" s="13"/>
    </row>
    <row r="39" spans="1:7" ht="17">
      <c r="A39" s="60" t="str">
        <f>Critères!$A$38</f>
        <v>LIENS</v>
      </c>
      <c r="B39" s="43" t="str">
        <f>Critères!B38</f>
        <v>6.1</v>
      </c>
      <c r="C39" s="13" t="str">
        <f>Critères!C38</f>
        <v>Chaque lien est-il explicite (hors cas particuliers) ?</v>
      </c>
      <c r="D39" s="8" t="s">
        <v>275</v>
      </c>
      <c r="E39" s="14" t="s">
        <v>279</v>
      </c>
      <c r="F39" s="13"/>
      <c r="G39" s="13"/>
    </row>
    <row r="40" spans="1:7" ht="17">
      <c r="A40" s="60"/>
      <c r="B40" s="43" t="str">
        <f>Critères!B39</f>
        <v>6.2</v>
      </c>
      <c r="C40" s="13" t="str">
        <f>Critères!C39</f>
        <v>Dans chaque page web, chaque lien a-t-il un intitulé ?</v>
      </c>
      <c r="D40" s="8" t="s">
        <v>275</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275</v>
      </c>
      <c r="E41" s="14" t="s">
        <v>279</v>
      </c>
      <c r="F41" s="13"/>
      <c r="G41" s="13"/>
    </row>
    <row r="42" spans="1:7" ht="17">
      <c r="A42" s="60"/>
      <c r="B42" s="43" t="str">
        <f>Critères!B41</f>
        <v>7.2</v>
      </c>
      <c r="C42" s="13" t="str">
        <f>Critères!C41</f>
        <v>Pour chaque script ayant une alternative, cette alternative est-elle pertinente ?</v>
      </c>
      <c r="D42" s="8" t="s">
        <v>275</v>
      </c>
      <c r="E42" s="14" t="s">
        <v>279</v>
      </c>
      <c r="F42" s="13"/>
      <c r="G42" s="13"/>
    </row>
    <row r="43" spans="1:7" ht="24">
      <c r="A43" s="60"/>
      <c r="B43" s="43" t="str">
        <f>Critères!B42</f>
        <v>7.3</v>
      </c>
      <c r="C43" s="13" t="str">
        <f>Critères!C42</f>
        <v>Chaque script est-il contrôlable par le clavier et par tout dispositif de pointage (hors cas particuliers) ?</v>
      </c>
      <c r="D43" s="8" t="s">
        <v>275</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275</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275</v>
      </c>
      <c r="E45" s="14" t="s">
        <v>279</v>
      </c>
      <c r="F45" s="13"/>
      <c r="G45" s="13"/>
    </row>
    <row r="46" spans="1:7" ht="17">
      <c r="A46" s="60" t="str">
        <f>Critères!$A$45</f>
        <v>ÉLÉMENTS OBLIGATOIRES</v>
      </c>
      <c r="B46" s="43" t="str">
        <f>Critères!B45</f>
        <v>8.1</v>
      </c>
      <c r="C46" s="13" t="str">
        <f>Critères!C45</f>
        <v>Chaque page web est-elle définie par un type de document ?</v>
      </c>
      <c r="D46" s="8" t="s">
        <v>275</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275</v>
      </c>
      <c r="E47" s="14" t="s">
        <v>279</v>
      </c>
      <c r="F47" s="13"/>
      <c r="G47" s="13"/>
    </row>
    <row r="48" spans="1:7" ht="17">
      <c r="A48" s="60"/>
      <c r="B48" s="43" t="str">
        <f>Critères!B47</f>
        <v>8.3</v>
      </c>
      <c r="C48" s="13" t="str">
        <f>Critères!C47</f>
        <v>Dans chaque page web, la langue par défaut est-elle présente ?</v>
      </c>
      <c r="D48" s="8" t="s">
        <v>275</v>
      </c>
      <c r="E48" s="14" t="s">
        <v>279</v>
      </c>
      <c r="F48" s="13"/>
      <c r="G48" s="13"/>
    </row>
    <row r="49" spans="1:7" ht="17">
      <c r="A49" s="60"/>
      <c r="B49" s="43" t="str">
        <f>Critères!B48</f>
        <v>8.4</v>
      </c>
      <c r="C49" s="13" t="str">
        <f>Critères!C48</f>
        <v>Pour chaque page web ayant une langue par défaut, le code de langue est-il pertinent ?</v>
      </c>
      <c r="D49" s="8" t="s">
        <v>275</v>
      </c>
      <c r="E49" s="14" t="s">
        <v>279</v>
      </c>
      <c r="F49" s="13"/>
      <c r="G49" s="13"/>
    </row>
    <row r="50" spans="1:7" ht="17">
      <c r="A50" s="60"/>
      <c r="B50" s="43" t="str">
        <f>Critères!B49</f>
        <v>8.5</v>
      </c>
      <c r="C50" s="13" t="str">
        <f>Critères!C49</f>
        <v>Chaque page web a-t-elle un titre de page ?</v>
      </c>
      <c r="D50" s="8" t="s">
        <v>275</v>
      </c>
      <c r="E50" s="14" t="s">
        <v>279</v>
      </c>
      <c r="F50" s="13"/>
      <c r="G50" s="13"/>
    </row>
    <row r="51" spans="1:7" ht="17">
      <c r="A51" s="60"/>
      <c r="B51" s="43" t="str">
        <f>Critères!B50</f>
        <v>8.6</v>
      </c>
      <c r="C51" s="13" t="str">
        <f>Critères!C50</f>
        <v>Pour chaque page web ayant un titre de page, ce titre est-il pertinent ?</v>
      </c>
      <c r="D51" s="8" t="s">
        <v>275</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275</v>
      </c>
      <c r="E52" s="14" t="s">
        <v>279</v>
      </c>
      <c r="F52" s="13"/>
      <c r="G52" s="13"/>
    </row>
    <row r="53" spans="1:7" ht="24">
      <c r="A53" s="60"/>
      <c r="B53" s="43" t="str">
        <f>Critères!B52</f>
        <v>8.8</v>
      </c>
      <c r="C53" s="13" t="str">
        <f>Critères!C52</f>
        <v>Dans chaque page web, le code de langue de chaque changement de langue est-il valide et pertinent ?</v>
      </c>
      <c r="D53" s="8" t="s">
        <v>275</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275</v>
      </c>
      <c r="E54" s="14" t="s">
        <v>279</v>
      </c>
      <c r="F54" s="13"/>
      <c r="G54" s="13"/>
    </row>
    <row r="55" spans="1:7" ht="17">
      <c r="A55" s="60"/>
      <c r="B55" s="43" t="str">
        <f>Critères!B54</f>
        <v>8.10</v>
      </c>
      <c r="C55" s="13" t="str">
        <f>Critères!C54</f>
        <v>Dans chaque page web, les changements du sens de lecture sont-ils signalés ?</v>
      </c>
      <c r="D55" s="8" t="s">
        <v>275</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275</v>
      </c>
      <c r="E56" s="14" t="s">
        <v>279</v>
      </c>
      <c r="F56" s="13"/>
      <c r="G56" s="13"/>
    </row>
    <row r="57" spans="1:7" ht="24">
      <c r="A57" s="60"/>
      <c r="B57" s="43" t="str">
        <f>Critères!B56</f>
        <v>9.2</v>
      </c>
      <c r="C57" s="13" t="str">
        <f>Critères!C56</f>
        <v>Dans chaque page web, la structure du document est-elle cohérente (hors cas particuliers) ?</v>
      </c>
      <c r="D57" s="8" t="s">
        <v>275</v>
      </c>
      <c r="E57" s="14" t="s">
        <v>279</v>
      </c>
      <c r="F57" s="13"/>
      <c r="G57" s="13"/>
    </row>
    <row r="58" spans="1:7" ht="17">
      <c r="A58" s="60"/>
      <c r="B58" s="43" t="str">
        <f>Critères!B57</f>
        <v>9.3</v>
      </c>
      <c r="C58" s="13" t="str">
        <f>Critères!C57</f>
        <v>Dans chaque page web, chaque liste est-elle correctement structurée ?</v>
      </c>
      <c r="D58" s="8" t="s">
        <v>275</v>
      </c>
      <c r="E58" s="14" t="s">
        <v>279</v>
      </c>
      <c r="F58" s="13"/>
      <c r="G58" s="13"/>
    </row>
    <row r="59" spans="1:7" ht="17">
      <c r="A59" s="60"/>
      <c r="B59" s="43" t="str">
        <f>Critères!B58</f>
        <v>9.4</v>
      </c>
      <c r="C59" s="13" t="str">
        <f>Critères!C58</f>
        <v>Dans chaque page web, chaque citation est-elle correctement indiquée ?</v>
      </c>
      <c r="D59" s="8" t="s">
        <v>275</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275</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275</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275</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275</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275</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275</v>
      </c>
      <c r="E65" s="14" t="s">
        <v>279</v>
      </c>
      <c r="F65" s="13"/>
      <c r="G65" s="13"/>
    </row>
    <row r="66" spans="1:7" ht="24">
      <c r="A66" s="60"/>
      <c r="B66" s="43" t="str">
        <f>Critères!B65</f>
        <v>10.7</v>
      </c>
      <c r="C66" s="13" t="str">
        <f>Critères!C65</f>
        <v>Dans chaque page web, pour chaque élément recevant le focus, la prise de focus est-elle visible ?</v>
      </c>
      <c r="D66" s="8" t="s">
        <v>275</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275</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275</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275</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275</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275</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275</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275</v>
      </c>
      <c r="E73" s="14" t="s">
        <v>279</v>
      </c>
      <c r="F73" s="13"/>
      <c r="G73" s="13"/>
    </row>
    <row r="74" spans="1:7" ht="17">
      <c r="A74" s="60" t="str">
        <f>Critères!$A$73</f>
        <v>FORMULAIRES</v>
      </c>
      <c r="B74" s="43" t="str">
        <f>Critères!B73</f>
        <v>11.1</v>
      </c>
      <c r="C74" s="13" t="str">
        <f>Critères!C73</f>
        <v>Chaque champ de formulaire a-t-il une étiquette ?</v>
      </c>
      <c r="D74" s="8" t="s">
        <v>275</v>
      </c>
      <c r="E74" s="14" t="s">
        <v>279</v>
      </c>
      <c r="F74" s="13"/>
      <c r="G74" s="13"/>
    </row>
    <row r="75" spans="1:7" ht="24">
      <c r="A75" s="60"/>
      <c r="B75" s="43" t="str">
        <f>Critères!B74</f>
        <v>11.2</v>
      </c>
      <c r="C75" s="13" t="str">
        <f>Critères!C74</f>
        <v>Chaque étiquette associée à un champ de formulaire est-elle pertinente (hors cas particuliers) ?</v>
      </c>
      <c r="D75" s="8" t="s">
        <v>275</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275</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275</v>
      </c>
      <c r="E77" s="14" t="s">
        <v>279</v>
      </c>
      <c r="F77" s="13"/>
      <c r="G77" s="13"/>
    </row>
    <row r="78" spans="1:7" ht="17">
      <c r="A78" s="60"/>
      <c r="B78" s="43" t="str">
        <f>Critères!B77</f>
        <v>11.5</v>
      </c>
      <c r="C78" s="13" t="str">
        <f>Critères!C77</f>
        <v>Dans chaque formulaire, les champs de même nature sont-ils regroupés, si nécessaire ?</v>
      </c>
      <c r="D78" s="8" t="s">
        <v>275</v>
      </c>
      <c r="E78" s="14" t="s">
        <v>279</v>
      </c>
      <c r="F78" s="13"/>
      <c r="G78" s="13"/>
    </row>
    <row r="79" spans="1:7" ht="24">
      <c r="A79" s="60"/>
      <c r="B79" s="43" t="str">
        <f>Critères!B78</f>
        <v>11.6</v>
      </c>
      <c r="C79" s="13" t="str">
        <f>Critères!C78</f>
        <v>Dans chaque formulaire, chaque regroupement de champs de même nature a-t-il une légende ?</v>
      </c>
      <c r="D79" s="8" t="s">
        <v>275</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275</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275</v>
      </c>
      <c r="E81" s="14" t="s">
        <v>279</v>
      </c>
      <c r="F81" s="13"/>
      <c r="G81" s="13"/>
    </row>
    <row r="82" spans="1:7" ht="24">
      <c r="A82" s="60"/>
      <c r="B82" s="43" t="str">
        <f>Critères!B81</f>
        <v>11.9</v>
      </c>
      <c r="C82" s="13" t="str">
        <f>Critères!C81</f>
        <v>Dans chaque formulaire, l’intitulé de chaque bouton est-il pertinent (hors cas particuliers) ?</v>
      </c>
      <c r="D82" s="8" t="s">
        <v>275</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275</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275</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275</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275</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275</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275</v>
      </c>
      <c r="E88" s="14" t="s">
        <v>279</v>
      </c>
      <c r="F88" s="13"/>
      <c r="G88" s="13"/>
    </row>
    <row r="89" spans="1:7" ht="17">
      <c r="A89" s="60"/>
      <c r="B89" s="43" t="str">
        <f>Critères!B88</f>
        <v>12.3</v>
      </c>
      <c r="C89" s="13" t="str">
        <f>Critères!C88</f>
        <v>La page « plan du site » est-elle pertinente ?</v>
      </c>
      <c r="D89" s="8" t="s">
        <v>275</v>
      </c>
      <c r="E89" s="14" t="s">
        <v>279</v>
      </c>
      <c r="F89" s="13"/>
      <c r="G89" s="13"/>
    </row>
    <row r="90" spans="1:7" ht="24">
      <c r="A90" s="60"/>
      <c r="B90" s="43" t="str">
        <f>Critères!B89</f>
        <v>12.4</v>
      </c>
      <c r="C90" s="13" t="str">
        <f>Critères!C89</f>
        <v>Dans chaque ensemble de pages, la page « plan du site » est-elle atteignable de manière identique ?</v>
      </c>
      <c r="D90" s="8" t="s">
        <v>275</v>
      </c>
      <c r="E90" s="14" t="s">
        <v>279</v>
      </c>
      <c r="F90" s="13"/>
      <c r="G90" s="13"/>
    </row>
    <row r="91" spans="1:7" ht="24">
      <c r="A91" s="60"/>
      <c r="B91" s="43" t="str">
        <f>Critères!B90</f>
        <v>12.5</v>
      </c>
      <c r="C91" s="13" t="str">
        <f>Critères!C90</f>
        <v>Dans chaque ensemble de pages, le moteur de recherche est-il atteignable de manière identique ?</v>
      </c>
      <c r="D91" s="8" t="s">
        <v>275</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275</v>
      </c>
      <c r="E92" s="14" t="s">
        <v>279</v>
      </c>
      <c r="F92" s="13"/>
      <c r="G92" s="13"/>
    </row>
    <row r="93" spans="1:7" ht="24">
      <c r="A93" s="60"/>
      <c r="B93" s="43" t="str">
        <f>Critères!B92</f>
        <v>12.7</v>
      </c>
      <c r="C93" s="13" t="str">
        <f>Critères!C92</f>
        <v>Dans chaque page web, un lien d’évitement ou d’accès rapide à la zone de contenu principal est-il présent (hors cas particuliers) ?</v>
      </c>
      <c r="D93" s="8" t="s">
        <v>275</v>
      </c>
      <c r="E93" s="14" t="s">
        <v>279</v>
      </c>
      <c r="F93" s="13"/>
      <c r="G93" s="13"/>
    </row>
    <row r="94" spans="1:7" ht="17">
      <c r="A94" s="60"/>
      <c r="B94" s="43" t="str">
        <f>Critères!B93</f>
        <v>12.8</v>
      </c>
      <c r="C94" s="13" t="str">
        <f>Critères!C93</f>
        <v>Dans chaque page web, l’ordre de tabulation est-il cohérent ?</v>
      </c>
      <c r="D94" s="8" t="s">
        <v>275</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275</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275</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275</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275</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275</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275</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275</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275</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275</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275</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275</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275</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275</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275</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275</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9" priority="85" stopIfTrue="1" operator="equal">
      <formula>"C"</formula>
    </cfRule>
    <cfRule type="cellIs" dxfId="8" priority="86" stopIfTrue="1" operator="equal">
      <formula>"NC"</formula>
    </cfRule>
    <cfRule type="cellIs" dxfId="7" priority="87" stopIfTrue="1" operator="equal">
      <formula>"NA"</formula>
    </cfRule>
    <cfRule type="cellIs" dxfId="6" priority="88" stopIfTrue="1" operator="equal">
      <formula>"NT"</formula>
    </cfRule>
  </conditionalFormatting>
  <conditionalFormatting sqref="E4:E109">
    <cfRule type="cellIs" dxfId="5" priority="89" stopIfTrue="1" operator="equal">
      <formula>"D"</formula>
    </cfRule>
    <cfRule type="cellIs" dxfId="4" priority="90" stopIfTrue="1" operator="equal">
      <formula>"N"</formula>
    </cfRule>
  </conditionalFormatting>
  <dataValidations count="2">
    <dataValidation type="list" showErrorMessage="1" sqref="D4:D109" xr:uid="{E058D52C-12F8-D944-A199-B7EC35FE053E}">
      <formula1>"C,NC,NA,NT"</formula1>
    </dataValidation>
    <dataValidation type="list" showErrorMessage="1" sqref="E4:E109" xr:uid="{CE1296FC-C5A3-FA4A-902D-4660406FDE1B}">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80915-00BB-6A41-8D47-865C47590B26}">
  <dimension ref="A1:BL108"/>
  <sheetViews>
    <sheetView topLeftCell="A59" zoomScale="150" workbookViewId="0">
      <selection sqref="A1:C1"/>
    </sheetView>
  </sheetViews>
  <sheetFormatPr baseColWidth="10" defaultRowHeight="16"/>
  <cols>
    <col min="1" max="1" width="6.5" customWidth="1"/>
    <col min="2" max="2" width="6.5" style="15" customWidth="1"/>
    <col min="3" max="3" width="113.6640625" style="1" customWidth="1"/>
    <col min="4" max="5" width="14.1640625" style="1" customWidth="1"/>
    <col min="6" max="6" width="14.1640625" customWidth="1"/>
    <col min="7" max="64" width="14.1640625" style="1" customWidth="1"/>
  </cols>
  <sheetData>
    <row r="1" spans="1:6">
      <c r="A1" s="61" t="str">
        <f>Échantillon!A1</f>
        <v>RGAA 4.1.1 – GRILLE D'ÉVALUATION</v>
      </c>
      <c r="B1" s="61"/>
      <c r="C1" s="61"/>
    </row>
    <row r="2" spans="1:6" ht="55.75" customHeight="1">
      <c r="A2" s="10" t="s">
        <v>41</v>
      </c>
      <c r="B2" s="10" t="s">
        <v>42</v>
      </c>
      <c r="C2" s="11" t="s">
        <v>43</v>
      </c>
    </row>
    <row r="3" spans="1:6">
      <c r="A3" s="60" t="s">
        <v>44</v>
      </c>
      <c r="B3" s="12" t="s">
        <v>45</v>
      </c>
      <c r="C3" s="13" t="s">
        <v>46</v>
      </c>
      <c r="D3" s="4"/>
    </row>
    <row r="4" spans="1:6">
      <c r="A4" s="60"/>
      <c r="B4" s="12" t="s">
        <v>47</v>
      </c>
      <c r="C4" s="13" t="s">
        <v>48</v>
      </c>
      <c r="D4" s="4"/>
    </row>
    <row r="5" spans="1:6">
      <c r="A5" s="60"/>
      <c r="B5" s="12" t="s">
        <v>49</v>
      </c>
      <c r="C5" s="13" t="s">
        <v>50</v>
      </c>
      <c r="D5" s="4"/>
    </row>
    <row r="6" spans="1:6">
      <c r="A6" s="60"/>
      <c r="B6" s="12" t="s">
        <v>51</v>
      </c>
      <c r="C6" s="13" t="s">
        <v>52</v>
      </c>
      <c r="D6" s="4"/>
    </row>
    <row r="7" spans="1:6">
      <c r="A7" s="60"/>
      <c r="B7" s="12" t="s">
        <v>53</v>
      </c>
      <c r="C7" s="13" t="s">
        <v>54</v>
      </c>
      <c r="D7" s="4"/>
    </row>
    <row r="8" spans="1:6">
      <c r="A8" s="60"/>
      <c r="B8" s="12" t="s">
        <v>55</v>
      </c>
      <c r="C8" s="13" t="s">
        <v>56</v>
      </c>
      <c r="D8" s="4"/>
    </row>
    <row r="9" spans="1:6">
      <c r="A9" s="60"/>
      <c r="B9" s="12" t="s">
        <v>57</v>
      </c>
      <c r="C9" s="13" t="s">
        <v>58</v>
      </c>
      <c r="D9" s="4"/>
    </row>
    <row r="10" spans="1:6">
      <c r="A10" s="60"/>
      <c r="B10" s="12" t="s">
        <v>59</v>
      </c>
      <c r="C10" s="13" t="s">
        <v>60</v>
      </c>
      <c r="D10" s="4"/>
      <c r="F10" s="14"/>
    </row>
    <row r="11" spans="1:6">
      <c r="A11" s="60"/>
      <c r="B11" s="12" t="s">
        <v>61</v>
      </c>
      <c r="C11" s="13" t="s">
        <v>62</v>
      </c>
      <c r="D11" s="4"/>
    </row>
    <row r="12" spans="1:6" ht="24.75" customHeight="1">
      <c r="A12" s="60" t="s">
        <v>63</v>
      </c>
      <c r="B12" s="12" t="s">
        <v>64</v>
      </c>
      <c r="C12" s="13" t="s">
        <v>65</v>
      </c>
      <c r="D12" s="4"/>
    </row>
    <row r="13" spans="1:6" ht="24.75" customHeight="1">
      <c r="A13" s="60"/>
      <c r="B13" s="12" t="s">
        <v>66</v>
      </c>
      <c r="C13" s="13" t="s">
        <v>67</v>
      </c>
      <c r="D13" s="4"/>
    </row>
    <row r="14" spans="1:6">
      <c r="A14" s="60" t="s">
        <v>68</v>
      </c>
      <c r="B14" s="12" t="s">
        <v>69</v>
      </c>
      <c r="C14" s="13" t="s">
        <v>70</v>
      </c>
      <c r="D14" s="4"/>
    </row>
    <row r="15" spans="1:6">
      <c r="A15" s="60"/>
      <c r="B15" s="12" t="s">
        <v>71</v>
      </c>
      <c r="C15" s="13" t="s">
        <v>72</v>
      </c>
      <c r="D15" s="4"/>
    </row>
    <row r="16" spans="1:6">
      <c r="A16" s="60"/>
      <c r="B16" s="12" t="s">
        <v>73</v>
      </c>
      <c r="C16" s="13" t="s">
        <v>74</v>
      </c>
      <c r="D16" s="4"/>
    </row>
    <row r="17" spans="1:4">
      <c r="A17" s="60" t="s">
        <v>75</v>
      </c>
      <c r="B17" s="12" t="s">
        <v>76</v>
      </c>
      <c r="C17" s="13" t="s">
        <v>77</v>
      </c>
      <c r="D17" s="4"/>
    </row>
    <row r="18" spans="1:4">
      <c r="A18" s="60"/>
      <c r="B18" s="12" t="s">
        <v>78</v>
      </c>
      <c r="C18" s="13" t="s">
        <v>79</v>
      </c>
      <c r="D18" s="4"/>
    </row>
    <row r="19" spans="1:4">
      <c r="A19" s="60"/>
      <c r="B19" s="12" t="s">
        <v>80</v>
      </c>
      <c r="C19" s="13" t="s">
        <v>81</v>
      </c>
      <c r="D19" s="4"/>
    </row>
    <row r="20" spans="1:4">
      <c r="A20" s="60"/>
      <c r="B20" s="12" t="s">
        <v>82</v>
      </c>
      <c r="C20" s="13" t="s">
        <v>83</v>
      </c>
      <c r="D20" s="4"/>
    </row>
    <row r="21" spans="1:4">
      <c r="A21" s="60"/>
      <c r="B21" s="12" t="s">
        <v>84</v>
      </c>
      <c r="C21" s="13" t="s">
        <v>85</v>
      </c>
      <c r="D21" s="4"/>
    </row>
    <row r="22" spans="1:4">
      <c r="A22" s="60"/>
      <c r="B22" s="12" t="s">
        <v>86</v>
      </c>
      <c r="C22" s="13" t="s">
        <v>87</v>
      </c>
      <c r="D22" s="4"/>
    </row>
    <row r="23" spans="1:4">
      <c r="A23" s="60"/>
      <c r="B23" s="12" t="s">
        <v>88</v>
      </c>
      <c r="C23" s="13" t="s">
        <v>89</v>
      </c>
      <c r="D23" s="4"/>
    </row>
    <row r="24" spans="1:4">
      <c r="A24" s="60"/>
      <c r="B24" s="12" t="s">
        <v>90</v>
      </c>
      <c r="C24" s="13" t="s">
        <v>91</v>
      </c>
      <c r="D24" s="4"/>
    </row>
    <row r="25" spans="1:4">
      <c r="A25" s="60"/>
      <c r="B25" s="12" t="s">
        <v>92</v>
      </c>
      <c r="C25" s="13" t="s">
        <v>93</v>
      </c>
      <c r="D25" s="4"/>
    </row>
    <row r="26" spans="1:4">
      <c r="A26" s="60"/>
      <c r="B26" s="12" t="s">
        <v>94</v>
      </c>
      <c r="C26" s="13" t="s">
        <v>95</v>
      </c>
      <c r="D26" s="4"/>
    </row>
    <row r="27" spans="1:4">
      <c r="A27" s="60"/>
      <c r="B27" s="12" t="s">
        <v>96</v>
      </c>
      <c r="C27" s="13" t="s">
        <v>97</v>
      </c>
      <c r="D27" s="4"/>
    </row>
    <row r="28" spans="1:4">
      <c r="A28" s="60"/>
      <c r="B28" s="12" t="s">
        <v>98</v>
      </c>
      <c r="C28" s="13" t="s">
        <v>99</v>
      </c>
      <c r="D28" s="4"/>
    </row>
    <row r="29" spans="1:4">
      <c r="A29" s="60"/>
      <c r="B29" s="12" t="s">
        <v>100</v>
      </c>
      <c r="C29" s="13" t="s">
        <v>101</v>
      </c>
      <c r="D29" s="4"/>
    </row>
    <row r="30" spans="1:4">
      <c r="A30" s="60" t="s">
        <v>102</v>
      </c>
      <c r="B30" s="12" t="s">
        <v>103</v>
      </c>
      <c r="C30" s="13" t="s">
        <v>104</v>
      </c>
      <c r="D30" s="4"/>
    </row>
    <row r="31" spans="1:4">
      <c r="A31" s="60"/>
      <c r="B31" s="12" t="s">
        <v>105</v>
      </c>
      <c r="C31" s="13" t="s">
        <v>106</v>
      </c>
      <c r="D31" s="4"/>
    </row>
    <row r="32" spans="1:4">
      <c r="A32" s="60"/>
      <c r="B32" s="12" t="s">
        <v>107</v>
      </c>
      <c r="C32" s="13" t="s">
        <v>108</v>
      </c>
      <c r="D32" s="4"/>
    </row>
    <row r="33" spans="1:4">
      <c r="A33" s="60"/>
      <c r="B33" s="12" t="s">
        <v>109</v>
      </c>
      <c r="C33" s="13" t="s">
        <v>110</v>
      </c>
      <c r="D33" s="4"/>
    </row>
    <row r="34" spans="1:4">
      <c r="A34" s="60"/>
      <c r="B34" s="12" t="s">
        <v>111</v>
      </c>
      <c r="C34" s="13" t="s">
        <v>112</v>
      </c>
      <c r="D34" s="4"/>
    </row>
    <row r="35" spans="1:4">
      <c r="A35" s="60"/>
      <c r="B35" s="12" t="s">
        <v>113</v>
      </c>
      <c r="C35" s="13" t="s">
        <v>114</v>
      </c>
      <c r="D35" s="4"/>
    </row>
    <row r="36" spans="1:4">
      <c r="A36" s="60"/>
      <c r="B36" s="12" t="s">
        <v>115</v>
      </c>
      <c r="C36" s="13" t="s">
        <v>116</v>
      </c>
      <c r="D36" s="4"/>
    </row>
    <row r="37" spans="1:4">
      <c r="A37" s="60"/>
      <c r="B37" s="12" t="s">
        <v>117</v>
      </c>
      <c r="C37" s="13" t="s">
        <v>118</v>
      </c>
      <c r="D37" s="4"/>
    </row>
    <row r="38" spans="1:4">
      <c r="A38" s="60" t="s">
        <v>119</v>
      </c>
      <c r="B38" s="12" t="s">
        <v>120</v>
      </c>
      <c r="C38" s="13" t="s">
        <v>121</v>
      </c>
      <c r="D38" s="4"/>
    </row>
    <row r="39" spans="1:4">
      <c r="A39" s="60"/>
      <c r="B39" s="12" t="s">
        <v>122</v>
      </c>
      <c r="C39" s="13" t="s">
        <v>123</v>
      </c>
      <c r="D39" s="4"/>
    </row>
    <row r="40" spans="1:4">
      <c r="A40" s="60" t="s">
        <v>124</v>
      </c>
      <c r="B40" s="12" t="s">
        <v>125</v>
      </c>
      <c r="C40" s="13" t="s">
        <v>126</v>
      </c>
      <c r="D40" s="4"/>
    </row>
    <row r="41" spans="1:4">
      <c r="A41" s="60"/>
      <c r="B41" s="12" t="s">
        <v>127</v>
      </c>
      <c r="C41" s="13" t="s">
        <v>128</v>
      </c>
      <c r="D41" s="4"/>
    </row>
    <row r="42" spans="1:4">
      <c r="A42" s="60"/>
      <c r="B42" s="12" t="s">
        <v>129</v>
      </c>
      <c r="C42" s="13" t="s">
        <v>130</v>
      </c>
      <c r="D42" s="4"/>
    </row>
    <row r="43" spans="1:4">
      <c r="A43" s="60"/>
      <c r="B43" s="12" t="s">
        <v>131</v>
      </c>
      <c r="C43" s="13" t="s">
        <v>132</v>
      </c>
      <c r="D43" s="4"/>
    </row>
    <row r="44" spans="1:4">
      <c r="A44" s="60"/>
      <c r="B44" s="12" t="s">
        <v>133</v>
      </c>
      <c r="C44" s="13" t="s">
        <v>134</v>
      </c>
      <c r="D44" s="4"/>
    </row>
    <row r="45" spans="1:4">
      <c r="A45" s="60" t="s">
        <v>135</v>
      </c>
      <c r="B45" s="12" t="s">
        <v>136</v>
      </c>
      <c r="C45" s="13" t="s">
        <v>137</v>
      </c>
      <c r="D45" s="4"/>
    </row>
    <row r="46" spans="1:4">
      <c r="A46" s="60"/>
      <c r="B46" s="12" t="s">
        <v>138</v>
      </c>
      <c r="C46" s="13" t="s">
        <v>139</v>
      </c>
      <c r="D46" s="4"/>
    </row>
    <row r="47" spans="1:4">
      <c r="A47" s="60"/>
      <c r="B47" s="12" t="s">
        <v>140</v>
      </c>
      <c r="C47" s="13" t="s">
        <v>141</v>
      </c>
      <c r="D47" s="4"/>
    </row>
    <row r="48" spans="1:4">
      <c r="A48" s="60"/>
      <c r="B48" s="12" t="s">
        <v>142</v>
      </c>
      <c r="C48" s="13" t="s">
        <v>143</v>
      </c>
      <c r="D48" s="4"/>
    </row>
    <row r="49" spans="1:4">
      <c r="A49" s="60"/>
      <c r="B49" s="12" t="s">
        <v>144</v>
      </c>
      <c r="C49" s="13" t="s">
        <v>145</v>
      </c>
      <c r="D49" s="4"/>
    </row>
    <row r="50" spans="1:4">
      <c r="A50" s="60"/>
      <c r="B50" s="12" t="s">
        <v>146</v>
      </c>
      <c r="C50" s="13" t="s">
        <v>147</v>
      </c>
      <c r="D50" s="4"/>
    </row>
    <row r="51" spans="1:4">
      <c r="A51" s="60"/>
      <c r="B51" s="12" t="s">
        <v>148</v>
      </c>
      <c r="C51" s="13" t="s">
        <v>149</v>
      </c>
      <c r="D51" s="4"/>
    </row>
    <row r="52" spans="1:4">
      <c r="A52" s="60"/>
      <c r="B52" s="12" t="s">
        <v>150</v>
      </c>
      <c r="C52" s="13" t="s">
        <v>151</v>
      </c>
      <c r="D52" s="4"/>
    </row>
    <row r="53" spans="1:4">
      <c r="A53" s="60"/>
      <c r="B53" s="12" t="s">
        <v>152</v>
      </c>
      <c r="C53" s="13" t="s">
        <v>153</v>
      </c>
      <c r="D53" s="4"/>
    </row>
    <row r="54" spans="1:4">
      <c r="A54" s="60"/>
      <c r="B54" s="12" t="s">
        <v>154</v>
      </c>
      <c r="C54" s="13" t="s">
        <v>155</v>
      </c>
      <c r="D54" s="4"/>
    </row>
    <row r="55" spans="1:4">
      <c r="A55" s="60" t="s">
        <v>156</v>
      </c>
      <c r="B55" s="12" t="s">
        <v>157</v>
      </c>
      <c r="C55" s="13" t="s">
        <v>158</v>
      </c>
      <c r="D55" s="4"/>
    </row>
    <row r="56" spans="1:4">
      <c r="A56" s="60"/>
      <c r="B56" s="12" t="s">
        <v>159</v>
      </c>
      <c r="C56" s="13" t="s">
        <v>160</v>
      </c>
      <c r="D56" s="4"/>
    </row>
    <row r="57" spans="1:4">
      <c r="A57" s="60"/>
      <c r="B57" s="12" t="s">
        <v>161</v>
      </c>
      <c r="C57" s="13" t="s">
        <v>162</v>
      </c>
      <c r="D57" s="4"/>
    </row>
    <row r="58" spans="1:4">
      <c r="A58" s="60"/>
      <c r="B58" s="12" t="s">
        <v>163</v>
      </c>
      <c r="C58" s="13" t="s">
        <v>164</v>
      </c>
      <c r="D58" s="4"/>
    </row>
    <row r="59" spans="1:4">
      <c r="A59" s="60" t="s">
        <v>165</v>
      </c>
      <c r="B59" s="12" t="s">
        <v>166</v>
      </c>
      <c r="C59" s="13" t="s">
        <v>167</v>
      </c>
      <c r="D59" s="4"/>
    </row>
    <row r="60" spans="1:4">
      <c r="A60" s="60"/>
      <c r="B60" s="12" t="s">
        <v>168</v>
      </c>
      <c r="C60" s="13" t="s">
        <v>169</v>
      </c>
      <c r="D60" s="4"/>
    </row>
    <row r="61" spans="1:4">
      <c r="A61" s="60"/>
      <c r="B61" s="12" t="s">
        <v>170</v>
      </c>
      <c r="C61" s="13" t="s">
        <v>171</v>
      </c>
      <c r="D61" s="4"/>
    </row>
    <row r="62" spans="1:4">
      <c r="A62" s="60"/>
      <c r="B62" s="12" t="s">
        <v>172</v>
      </c>
      <c r="C62" s="13" t="s">
        <v>173</v>
      </c>
      <c r="D62" s="4"/>
    </row>
    <row r="63" spans="1:4">
      <c r="A63" s="60"/>
      <c r="B63" s="12" t="s">
        <v>174</v>
      </c>
      <c r="C63" s="13" t="s">
        <v>175</v>
      </c>
      <c r="D63" s="4"/>
    </row>
    <row r="64" spans="1:4">
      <c r="A64" s="60"/>
      <c r="B64" s="12" t="s">
        <v>176</v>
      </c>
      <c r="C64" s="13" t="s">
        <v>177</v>
      </c>
      <c r="D64" s="4"/>
    </row>
    <row r="65" spans="1:4">
      <c r="A65" s="60"/>
      <c r="B65" s="12" t="s">
        <v>178</v>
      </c>
      <c r="C65" s="13" t="s">
        <v>179</v>
      </c>
      <c r="D65" s="4"/>
    </row>
    <row r="66" spans="1:4">
      <c r="A66" s="60"/>
      <c r="B66" s="12" t="s">
        <v>180</v>
      </c>
      <c r="C66" s="13" t="s">
        <v>181</v>
      </c>
      <c r="D66" s="4"/>
    </row>
    <row r="67" spans="1:4">
      <c r="A67" s="60"/>
      <c r="B67" s="12" t="s">
        <v>182</v>
      </c>
      <c r="C67" s="13" t="s">
        <v>183</v>
      </c>
      <c r="D67" s="4"/>
    </row>
    <row r="68" spans="1:4">
      <c r="A68" s="60"/>
      <c r="B68" s="12" t="s">
        <v>184</v>
      </c>
      <c r="C68" s="13" t="s">
        <v>185</v>
      </c>
      <c r="D68" s="4"/>
    </row>
    <row r="69" spans="1:4" ht="24">
      <c r="A69" s="60"/>
      <c r="B69" s="12" t="s">
        <v>186</v>
      </c>
      <c r="C69" s="13" t="s">
        <v>187</v>
      </c>
      <c r="D69" s="4"/>
    </row>
    <row r="70" spans="1:4">
      <c r="A70" s="60"/>
      <c r="B70" s="12" t="s">
        <v>188</v>
      </c>
      <c r="C70" s="13" t="s">
        <v>189</v>
      </c>
      <c r="D70" s="4"/>
    </row>
    <row r="71" spans="1:4">
      <c r="A71" s="60"/>
      <c r="B71" s="12" t="s">
        <v>190</v>
      </c>
      <c r="C71" s="13" t="s">
        <v>191</v>
      </c>
      <c r="D71" s="4"/>
    </row>
    <row r="72" spans="1:4">
      <c r="A72" s="60"/>
      <c r="B72" s="12" t="s">
        <v>192</v>
      </c>
      <c r="C72" s="13" t="s">
        <v>193</v>
      </c>
      <c r="D72" s="4"/>
    </row>
    <row r="73" spans="1:4">
      <c r="A73" s="60" t="s">
        <v>194</v>
      </c>
      <c r="B73" s="12" t="s">
        <v>195</v>
      </c>
      <c r="C73" s="13" t="s">
        <v>196</v>
      </c>
      <c r="D73" s="4"/>
    </row>
    <row r="74" spans="1:4">
      <c r="A74" s="60"/>
      <c r="B74" s="12" t="s">
        <v>197</v>
      </c>
      <c r="C74" s="13" t="s">
        <v>198</v>
      </c>
      <c r="D74" s="4"/>
    </row>
    <row r="75" spans="1:4">
      <c r="A75" s="60"/>
      <c r="B75" s="12" t="s">
        <v>199</v>
      </c>
      <c r="C75" s="13" t="s">
        <v>200</v>
      </c>
      <c r="D75" s="4"/>
    </row>
    <row r="76" spans="1:4">
      <c r="A76" s="60"/>
      <c r="B76" s="12" t="s">
        <v>201</v>
      </c>
      <c r="C76" s="13" t="s">
        <v>202</v>
      </c>
      <c r="D76" s="4"/>
    </row>
    <row r="77" spans="1:4">
      <c r="A77" s="60"/>
      <c r="B77" s="12" t="s">
        <v>203</v>
      </c>
      <c r="C77" s="13" t="s">
        <v>204</v>
      </c>
      <c r="D77" s="4"/>
    </row>
    <row r="78" spans="1:4">
      <c r="A78" s="60"/>
      <c r="B78" s="12" t="s">
        <v>205</v>
      </c>
      <c r="C78" s="13" t="s">
        <v>206</v>
      </c>
      <c r="D78" s="4"/>
    </row>
    <row r="79" spans="1:4">
      <c r="A79" s="60"/>
      <c r="B79" s="12" t="s">
        <v>207</v>
      </c>
      <c r="C79" s="13" t="s">
        <v>208</v>
      </c>
      <c r="D79" s="4"/>
    </row>
    <row r="80" spans="1:4">
      <c r="A80" s="60"/>
      <c r="B80" s="12" t="s">
        <v>209</v>
      </c>
      <c r="C80" s="13" t="s">
        <v>210</v>
      </c>
      <c r="D80" s="4"/>
    </row>
    <row r="81" spans="1:4">
      <c r="A81" s="60"/>
      <c r="B81" s="12" t="s">
        <v>211</v>
      </c>
      <c r="C81" s="13" t="s">
        <v>212</v>
      </c>
      <c r="D81" s="4"/>
    </row>
    <row r="82" spans="1:4">
      <c r="A82" s="60"/>
      <c r="B82" s="12" t="s">
        <v>213</v>
      </c>
      <c r="C82" s="13" t="s">
        <v>214</v>
      </c>
      <c r="D82" s="4"/>
    </row>
    <row r="83" spans="1:4">
      <c r="A83" s="60"/>
      <c r="B83" s="12" t="s">
        <v>215</v>
      </c>
      <c r="C83" s="13" t="s">
        <v>216</v>
      </c>
      <c r="D83" s="4"/>
    </row>
    <row r="84" spans="1:4" ht="24">
      <c r="A84" s="60"/>
      <c r="B84" s="12" t="s">
        <v>217</v>
      </c>
      <c r="C84" s="13" t="s">
        <v>218</v>
      </c>
      <c r="D84" s="4"/>
    </row>
    <row r="85" spans="1:4">
      <c r="A85" s="60"/>
      <c r="B85" s="12" t="s">
        <v>219</v>
      </c>
      <c r="C85" s="13" t="s">
        <v>220</v>
      </c>
      <c r="D85" s="4"/>
    </row>
    <row r="86" spans="1:4">
      <c r="A86" s="60" t="s">
        <v>221</v>
      </c>
      <c r="B86" s="12" t="s">
        <v>222</v>
      </c>
      <c r="C86" s="13" t="s">
        <v>223</v>
      </c>
      <c r="D86" s="4"/>
    </row>
    <row r="87" spans="1:4">
      <c r="A87" s="60"/>
      <c r="B87" s="12" t="s">
        <v>224</v>
      </c>
      <c r="C87" s="13" t="s">
        <v>225</v>
      </c>
      <c r="D87" s="4"/>
    </row>
    <row r="88" spans="1:4">
      <c r="A88" s="60"/>
      <c r="B88" s="12" t="s">
        <v>226</v>
      </c>
      <c r="C88" s="13" t="s">
        <v>227</v>
      </c>
      <c r="D88" s="4"/>
    </row>
    <row r="89" spans="1:4">
      <c r="A89" s="60"/>
      <c r="B89" s="12" t="s">
        <v>228</v>
      </c>
      <c r="C89" s="13" t="s">
        <v>229</v>
      </c>
      <c r="D89" s="4"/>
    </row>
    <row r="90" spans="1:4">
      <c r="A90" s="60"/>
      <c r="B90" s="12" t="s">
        <v>230</v>
      </c>
      <c r="C90" s="13" t="s">
        <v>231</v>
      </c>
      <c r="D90" s="4"/>
    </row>
    <row r="91" spans="1:4" ht="24">
      <c r="A91" s="60"/>
      <c r="B91" s="12" t="s">
        <v>232</v>
      </c>
      <c r="C91" s="13" t="s">
        <v>233</v>
      </c>
      <c r="D91" s="4"/>
    </row>
    <row r="92" spans="1:4">
      <c r="A92" s="60"/>
      <c r="B92" s="12" t="s">
        <v>234</v>
      </c>
      <c r="C92" s="13" t="s">
        <v>235</v>
      </c>
      <c r="D92" s="4"/>
    </row>
    <row r="93" spans="1:4">
      <c r="A93" s="60"/>
      <c r="B93" s="12" t="s">
        <v>236</v>
      </c>
      <c r="C93" s="13" t="s">
        <v>237</v>
      </c>
      <c r="D93" s="4"/>
    </row>
    <row r="94" spans="1:4">
      <c r="A94" s="60"/>
      <c r="B94" s="12" t="s">
        <v>238</v>
      </c>
      <c r="C94" s="13" t="s">
        <v>239</v>
      </c>
      <c r="D94" s="4"/>
    </row>
    <row r="95" spans="1:4">
      <c r="A95" s="60"/>
      <c r="B95" s="12" t="s">
        <v>240</v>
      </c>
      <c r="C95" s="13" t="s">
        <v>241</v>
      </c>
      <c r="D95" s="4"/>
    </row>
    <row r="96" spans="1:4">
      <c r="A96" s="60"/>
      <c r="B96" s="12" t="s">
        <v>242</v>
      </c>
      <c r="C96" s="13" t="s">
        <v>243</v>
      </c>
      <c r="D96" s="4"/>
    </row>
    <row r="97" spans="1:4">
      <c r="A97" s="60" t="s">
        <v>244</v>
      </c>
      <c r="B97" s="12" t="s">
        <v>245</v>
      </c>
      <c r="C97" s="13" t="s">
        <v>246</v>
      </c>
      <c r="D97" s="4"/>
    </row>
    <row r="98" spans="1:4">
      <c r="A98" s="60"/>
      <c r="B98" s="12" t="s">
        <v>247</v>
      </c>
      <c r="C98" s="13" t="s">
        <v>248</v>
      </c>
      <c r="D98" s="4"/>
    </row>
    <row r="99" spans="1:4">
      <c r="A99" s="60"/>
      <c r="B99" s="12" t="s">
        <v>249</v>
      </c>
      <c r="C99" s="13" t="s">
        <v>250</v>
      </c>
      <c r="D99" s="4"/>
    </row>
    <row r="100" spans="1:4">
      <c r="A100" s="60"/>
      <c r="B100" s="12" t="s">
        <v>251</v>
      </c>
      <c r="C100" s="13" t="s">
        <v>252</v>
      </c>
      <c r="D100" s="4"/>
    </row>
    <row r="101" spans="1:4">
      <c r="A101" s="60"/>
      <c r="B101" s="12" t="s">
        <v>253</v>
      </c>
      <c r="C101" s="13" t="s">
        <v>254</v>
      </c>
      <c r="D101" s="4"/>
    </row>
    <row r="102" spans="1:4">
      <c r="A102" s="60"/>
      <c r="B102" s="12" t="s">
        <v>255</v>
      </c>
      <c r="C102" s="13" t="s">
        <v>256</v>
      </c>
      <c r="D102" s="4"/>
    </row>
    <row r="103" spans="1:4">
      <c r="A103" s="60"/>
      <c r="B103" s="12" t="s">
        <v>257</v>
      </c>
      <c r="C103" s="13" t="s">
        <v>258</v>
      </c>
      <c r="D103" s="4"/>
    </row>
    <row r="104" spans="1:4">
      <c r="A104" s="60"/>
      <c r="B104" s="12" t="s">
        <v>259</v>
      </c>
      <c r="C104" s="13" t="s">
        <v>260</v>
      </c>
      <c r="D104" s="4"/>
    </row>
    <row r="105" spans="1:4">
      <c r="A105" s="60"/>
      <c r="B105" s="12" t="s">
        <v>261</v>
      </c>
      <c r="C105" s="13" t="s">
        <v>262</v>
      </c>
      <c r="D105" s="4"/>
    </row>
    <row r="106" spans="1:4">
      <c r="A106" s="60"/>
      <c r="B106" s="12" t="s">
        <v>263</v>
      </c>
      <c r="C106" s="13" t="s">
        <v>264</v>
      </c>
      <c r="D106" s="4"/>
    </row>
    <row r="107" spans="1:4">
      <c r="A107" s="60"/>
      <c r="B107" s="12" t="s">
        <v>265</v>
      </c>
      <c r="C107" s="13" t="s">
        <v>266</v>
      </c>
      <c r="D107" s="4"/>
    </row>
    <row r="108" spans="1:4">
      <c r="A108" s="60"/>
      <c r="B108" s="12" t="s">
        <v>267</v>
      </c>
      <c r="C108" s="13" t="s">
        <v>268</v>
      </c>
      <c r="D108" s="4"/>
    </row>
  </sheetData>
  <mergeCells count="14">
    <mergeCell ref="A30:A37"/>
    <mergeCell ref="A1:C1"/>
    <mergeCell ref="A3:A11"/>
    <mergeCell ref="A12:A13"/>
    <mergeCell ref="A14:A16"/>
    <mergeCell ref="A17:A29"/>
    <mergeCell ref="A86:A96"/>
    <mergeCell ref="A97:A108"/>
    <mergeCell ref="A38:A39"/>
    <mergeCell ref="A40:A44"/>
    <mergeCell ref="A45:A54"/>
    <mergeCell ref="A55:A58"/>
    <mergeCell ref="A59:A72"/>
    <mergeCell ref="A73:A85"/>
  </mergeCell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27911-7C72-2E41-8175-1704F89CA172}">
  <dimension ref="A1:R119"/>
  <sheetViews>
    <sheetView zoomScale="158" workbookViewId="0">
      <selection activeCell="J21" sqref="J21"/>
    </sheetView>
  </sheetViews>
  <sheetFormatPr baseColWidth="10" defaultRowHeight="16"/>
  <cols>
    <col min="1" max="1" width="15.6640625" customWidth="1"/>
    <col min="2" max="2" width="8.33203125" customWidth="1"/>
    <col min="3" max="12" width="7.33203125" style="31" customWidth="1"/>
    <col min="13" max="13" width="7.33203125" customWidth="1"/>
    <col min="14" max="14" width="6.33203125" customWidth="1"/>
    <col min="15" max="15" width="7" customWidth="1"/>
    <col min="16" max="16" width="2.6640625" customWidth="1"/>
    <col min="17" max="17" width="7.1640625" customWidth="1"/>
    <col min="18" max="18" width="8.5" customWidth="1"/>
    <col min="19" max="64" width="10.83203125" customWidth="1"/>
  </cols>
  <sheetData>
    <row r="1" spans="1:18">
      <c r="A1" s="54" t="str">
        <f>Échantillon!A1</f>
        <v>RGAA 4.1.1 – GRILLE D'ÉVALUATION</v>
      </c>
      <c r="B1" s="54"/>
      <c r="C1" s="54"/>
      <c r="D1" s="54"/>
      <c r="E1" s="54"/>
      <c r="F1" s="54"/>
      <c r="G1" s="54"/>
      <c r="H1" s="54"/>
      <c r="I1" s="54"/>
      <c r="J1" s="54"/>
      <c r="K1" s="54"/>
      <c r="L1" s="54"/>
      <c r="M1" s="54"/>
      <c r="N1" s="54"/>
      <c r="O1" s="54"/>
    </row>
    <row r="2" spans="1:18">
      <c r="A2" s="54" t="s">
        <v>269</v>
      </c>
      <c r="B2" s="54"/>
      <c r="C2" s="54"/>
      <c r="D2" s="54"/>
      <c r="E2" s="54"/>
      <c r="F2" s="54"/>
      <c r="G2" s="54"/>
      <c r="H2" s="54"/>
      <c r="I2" s="54"/>
      <c r="J2" s="54"/>
      <c r="K2" s="54"/>
      <c r="L2" s="54"/>
      <c r="M2" s="54"/>
      <c r="N2" s="54"/>
      <c r="O2" s="54"/>
    </row>
    <row r="3" spans="1:18" ht="17" thickBot="1">
      <c r="B3" s="63" t="s">
        <v>270</v>
      </c>
      <c r="C3" s="62" t="s">
        <v>44</v>
      </c>
      <c r="D3" s="64" t="s">
        <v>63</v>
      </c>
      <c r="E3" s="64" t="s">
        <v>68</v>
      </c>
      <c r="F3" s="62" t="s">
        <v>75</v>
      </c>
      <c r="G3" s="62" t="s">
        <v>102</v>
      </c>
      <c r="H3" s="62" t="s">
        <v>119</v>
      </c>
      <c r="I3" s="62" t="s">
        <v>124</v>
      </c>
      <c r="J3" s="62" t="s">
        <v>135</v>
      </c>
      <c r="K3" s="62" t="s">
        <v>156</v>
      </c>
      <c r="L3" s="62" t="s">
        <v>165</v>
      </c>
      <c r="M3" s="62" t="s">
        <v>194</v>
      </c>
      <c r="N3" s="62" t="s">
        <v>221</v>
      </c>
      <c r="O3" s="62" t="s">
        <v>244</v>
      </c>
    </row>
    <row r="4" spans="1:18" ht="17" thickBot="1">
      <c r="A4" s="16"/>
      <c r="B4" s="63"/>
      <c r="C4" s="62"/>
      <c r="D4" s="64"/>
      <c r="E4" s="64"/>
      <c r="F4" s="62"/>
      <c r="G4" s="62"/>
      <c r="H4" s="62"/>
      <c r="I4" s="62"/>
      <c r="J4" s="62"/>
      <c r="K4" s="62"/>
      <c r="L4" s="62"/>
      <c r="M4" s="62"/>
      <c r="N4" s="62"/>
      <c r="O4" s="62"/>
    </row>
    <row r="5" spans="1:18" ht="59.75" customHeight="1" thickBot="1">
      <c r="A5" s="16"/>
      <c r="B5" s="63"/>
      <c r="C5" s="62"/>
      <c r="D5" s="64"/>
      <c r="E5" s="64"/>
      <c r="F5" s="62"/>
      <c r="G5" s="62"/>
      <c r="H5" s="62"/>
      <c r="I5" s="62"/>
      <c r="J5" s="62"/>
      <c r="K5" s="62"/>
      <c r="L5" s="62"/>
      <c r="M5" s="62"/>
      <c r="N5" s="62"/>
      <c r="O5" s="62"/>
    </row>
    <row r="6" spans="1:18" ht="18" customHeight="1">
      <c r="B6" s="17" t="s">
        <v>271</v>
      </c>
      <c r="C6" s="17">
        <f>BaseDeCalcul!$X12</f>
        <v>28</v>
      </c>
      <c r="D6" s="17">
        <f>BaseDeCalcul!X15</f>
        <v>0</v>
      </c>
      <c r="E6" s="17">
        <f>BaseDeCalcul!X19</f>
        <v>28</v>
      </c>
      <c r="F6" s="17">
        <f>BaseDeCalcul!X33</f>
        <v>11</v>
      </c>
      <c r="G6" s="17">
        <f>BaseDeCalcul!X42</f>
        <v>0</v>
      </c>
      <c r="H6" s="17">
        <f>BaseDeCalcul!X45</f>
        <v>11</v>
      </c>
      <c r="I6" s="17">
        <f>BaseDeCalcul!X51</f>
        <v>4</v>
      </c>
      <c r="J6" s="17">
        <f>BaseDeCalcul!X62</f>
        <v>78</v>
      </c>
      <c r="K6" s="17">
        <f>BaseDeCalcul!X67</f>
        <v>18</v>
      </c>
      <c r="L6" s="17">
        <f>BaseDeCalcul!X82</f>
        <v>148</v>
      </c>
      <c r="M6" s="17">
        <f>BaseDeCalcul!X96</f>
        <v>15</v>
      </c>
      <c r="N6" s="17">
        <f>BaseDeCalcul!X108</f>
        <v>120</v>
      </c>
      <c r="O6" s="18">
        <f>BaseDeCalcul!X121</f>
        <v>42</v>
      </c>
      <c r="Q6" s="19">
        <f>SUM(C6:O6)</f>
        <v>503</v>
      </c>
      <c r="R6" s="19" t="s">
        <v>271</v>
      </c>
    </row>
    <row r="7" spans="1:18" ht="18" customHeight="1">
      <c r="A7" s="20"/>
      <c r="B7" s="21" t="s">
        <v>272</v>
      </c>
      <c r="C7" s="21">
        <f>BaseDeCalcul!Y12</f>
        <v>13</v>
      </c>
      <c r="D7" s="21">
        <f>BaseDeCalcul!Y15</f>
        <v>28</v>
      </c>
      <c r="E7" s="21">
        <f>BaseDeCalcul!Y19</f>
        <v>14</v>
      </c>
      <c r="F7" s="21">
        <f>BaseDeCalcul!Y33</f>
        <v>4</v>
      </c>
      <c r="G7" s="21">
        <f>BaseDeCalcul!Y42</f>
        <v>0</v>
      </c>
      <c r="H7" s="21">
        <f>BaseDeCalcul!Y45</f>
        <v>17</v>
      </c>
      <c r="I7" s="21">
        <f>BaseDeCalcul!Y51</f>
        <v>15</v>
      </c>
      <c r="J7" s="21">
        <f>BaseDeCalcul!Y62</f>
        <v>34</v>
      </c>
      <c r="K7" s="21">
        <f>BaseDeCalcul!Y67</f>
        <v>22</v>
      </c>
      <c r="L7" s="21">
        <f>BaseDeCalcul!Y82</f>
        <v>9</v>
      </c>
      <c r="M7" s="21">
        <f>BaseDeCalcul!Y96</f>
        <v>17</v>
      </c>
      <c r="N7" s="21">
        <f>BaseDeCalcul!Y108</f>
        <v>14</v>
      </c>
      <c r="O7" s="22">
        <f>BaseDeCalcul!Y121</f>
        <v>4</v>
      </c>
      <c r="Q7" s="23">
        <f>SUM(C7:O7)</f>
        <v>191</v>
      </c>
      <c r="R7" s="23" t="s">
        <v>272</v>
      </c>
    </row>
    <row r="8" spans="1:18" ht="18" customHeight="1">
      <c r="A8" s="20"/>
      <c r="B8" s="24" t="s">
        <v>273</v>
      </c>
      <c r="C8" s="24">
        <f>BaseDeCalcul!Z12</f>
        <v>85</v>
      </c>
      <c r="D8" s="24">
        <f>BaseDeCalcul!Z15</f>
        <v>0</v>
      </c>
      <c r="E8" s="24">
        <f>BaseDeCalcul!Z19</f>
        <v>0</v>
      </c>
      <c r="F8" s="24">
        <f>BaseDeCalcul!Z33</f>
        <v>167</v>
      </c>
      <c r="G8" s="24">
        <f>BaseDeCalcul!Z42</f>
        <v>112</v>
      </c>
      <c r="H8" s="24">
        <f>BaseDeCalcul!Z45</f>
        <v>0</v>
      </c>
      <c r="I8" s="24">
        <f>BaseDeCalcul!Z51</f>
        <v>51</v>
      </c>
      <c r="J8" s="24">
        <f>BaseDeCalcul!Z62</f>
        <v>28</v>
      </c>
      <c r="K8" s="24">
        <f>BaseDeCalcul!Z67</f>
        <v>16</v>
      </c>
      <c r="L8" s="24">
        <f>BaseDeCalcul!Z82</f>
        <v>39</v>
      </c>
      <c r="M8" s="24">
        <f>BaseDeCalcul!Z96</f>
        <v>150</v>
      </c>
      <c r="N8" s="24">
        <f>BaseDeCalcul!Z108</f>
        <v>20</v>
      </c>
      <c r="O8" s="25">
        <f>BaseDeCalcul!Z121</f>
        <v>122</v>
      </c>
      <c r="Q8" s="26">
        <f>SUM(C8:O8)</f>
        <v>790</v>
      </c>
      <c r="R8" s="26" t="s">
        <v>273</v>
      </c>
    </row>
    <row r="9" spans="1:18" ht="18" customHeight="1" thickBot="1">
      <c r="A9" s="20"/>
      <c r="B9" s="27" t="s">
        <v>274</v>
      </c>
      <c r="C9" s="27">
        <f>BaseDeCalcul!AZ12</f>
        <v>0</v>
      </c>
      <c r="D9" s="27">
        <f>BaseDeCalcul!AZ15</f>
        <v>0</v>
      </c>
      <c r="E9" s="27">
        <f>BaseDeCalcul!AZ19</f>
        <v>0</v>
      </c>
      <c r="F9" s="27">
        <f>BaseDeCalcul!AZ33</f>
        <v>1</v>
      </c>
      <c r="G9" s="27">
        <f>BaseDeCalcul!AZ42</f>
        <v>0</v>
      </c>
      <c r="H9" s="27">
        <f>BaseDeCalcul!AZ45</f>
        <v>0</v>
      </c>
      <c r="I9" s="27">
        <f>BaseDeCalcul!AZ51</f>
        <v>0</v>
      </c>
      <c r="J9" s="27">
        <f>BaseDeCalcul!AZ62</f>
        <v>0</v>
      </c>
      <c r="K9" s="27">
        <f>BaseDeCalcul!AZ67</f>
        <v>0</v>
      </c>
      <c r="L9" s="27">
        <f>BaseDeCalcul!AZ82</f>
        <v>0</v>
      </c>
      <c r="M9" s="27">
        <f>BaseDeCalcul!AZ96</f>
        <v>0</v>
      </c>
      <c r="N9" s="27">
        <f>BaseDeCalcul!AZ108</f>
        <v>0</v>
      </c>
      <c r="O9" s="28">
        <f>BaseDeCalcul!AZ121</f>
        <v>1</v>
      </c>
      <c r="Q9" s="29">
        <f>SUM(C9:O9)</f>
        <v>2</v>
      </c>
      <c r="R9" s="29" t="s">
        <v>274</v>
      </c>
    </row>
    <row r="10" spans="1:18" ht="18" customHeight="1" thickBot="1">
      <c r="A10" s="20"/>
      <c r="B10" s="27" t="s">
        <v>275</v>
      </c>
      <c r="C10" s="27">
        <f>BaseDeCalcul!AA12</f>
        <v>0</v>
      </c>
      <c r="D10" s="27">
        <f>BaseDeCalcul!AA15</f>
        <v>0</v>
      </c>
      <c r="E10" s="27">
        <f>BaseDeCalcul!AA19</f>
        <v>0</v>
      </c>
      <c r="F10" s="27">
        <f>BaseDeCalcul!AA33</f>
        <v>0</v>
      </c>
      <c r="G10" s="27">
        <f>BaseDeCalcul!AA42</f>
        <v>0</v>
      </c>
      <c r="H10" s="27">
        <f>BaseDeCalcul!AA45</f>
        <v>0</v>
      </c>
      <c r="I10" s="27">
        <f>BaseDeCalcul!AA51</f>
        <v>0</v>
      </c>
      <c r="J10" s="27">
        <f>BaseDeCalcul!AA62</f>
        <v>0</v>
      </c>
      <c r="K10" s="27">
        <f>BaseDeCalcul!AA67</f>
        <v>0</v>
      </c>
      <c r="L10" s="27">
        <f>BaseDeCalcul!AA82</f>
        <v>0</v>
      </c>
      <c r="M10" s="27">
        <f>BaseDeCalcul!AA96</f>
        <v>0</v>
      </c>
      <c r="N10" s="27">
        <f>BaseDeCalcul!AA108</f>
        <v>0</v>
      </c>
      <c r="O10" s="28">
        <f>BaseDeCalcul!AA121</f>
        <v>0</v>
      </c>
      <c r="Q10" s="29">
        <f>SUM(C10:O10)</f>
        <v>0</v>
      </c>
      <c r="R10" s="29" t="s">
        <v>275</v>
      </c>
    </row>
    <row r="11" spans="1:18">
      <c r="B11" s="30"/>
      <c r="C11" s="30"/>
      <c r="D11" s="30"/>
      <c r="E11" s="30"/>
      <c r="F11" s="30"/>
      <c r="G11" s="30"/>
      <c r="H11" s="30"/>
      <c r="I11" s="30"/>
      <c r="J11" s="30"/>
      <c r="K11" s="30"/>
      <c r="L11" s="30"/>
      <c r="M11" s="30"/>
      <c r="N11" s="30"/>
      <c r="O11" s="30"/>
    </row>
    <row r="12" spans="1:18">
      <c r="C12"/>
      <c r="D12"/>
      <c r="E12"/>
      <c r="F12"/>
    </row>
    <row r="13" spans="1:18">
      <c r="C13"/>
      <c r="D13"/>
      <c r="E13"/>
      <c r="F13"/>
    </row>
    <row r="14" spans="1:18">
      <c r="B14" t="s">
        <v>276</v>
      </c>
    </row>
    <row r="15" spans="1:18">
      <c r="B15" t="str">
        <f>IF(Q10=0,COUNTIF(BaseDeCalcul!AB3:AB120,"C")/(COUNTIF(BaseDeCalcul!AB3:AB120,"C")+COUNTIF(BaseDeCalcul!AB3:AB120,"NC"))*100&amp;"%","Pourcentage indisponible : il reste "&amp;Q10&amp;" critère(s) NT.")</f>
        <v>54,7945205479452%</v>
      </c>
      <c r="C15" s="32"/>
    </row>
    <row r="16" spans="1:18">
      <c r="C16" s="32"/>
    </row>
    <row r="17" spans="2:2">
      <c r="B17" t="s">
        <v>277</v>
      </c>
    </row>
    <row r="18" spans="2:2">
      <c r="B18" t="str">
        <f>IF(Q10=0,ROUND(AVERAGEIF(BaseDeCalcul!D125:W125,"&lt;&gt;NA")*100,1)&amp;"%","Pourcentage indisponible : il reste "&amp;Q10&amp;" critère(s) NT.")</f>
        <v>72,8%</v>
      </c>
    </row>
    <row r="36" spans="3:3">
      <c r="C36" s="31">
        <v>1</v>
      </c>
    </row>
    <row r="43" spans="3:3">
      <c r="C43" s="31">
        <v>1</v>
      </c>
    </row>
    <row r="57" spans="3:3">
      <c r="C57" s="31">
        <v>1</v>
      </c>
    </row>
    <row r="58" spans="3:3">
      <c r="C58" s="31">
        <v>1</v>
      </c>
    </row>
    <row r="67" spans="3:3">
      <c r="C67" s="31">
        <v>1</v>
      </c>
    </row>
    <row r="68" spans="3:3">
      <c r="C68" s="31">
        <v>1</v>
      </c>
    </row>
    <row r="69" spans="3:3">
      <c r="C69" s="31">
        <v>1</v>
      </c>
    </row>
    <row r="70" spans="3:3">
      <c r="C70" s="31">
        <v>1</v>
      </c>
    </row>
    <row r="71" spans="3:3">
      <c r="C71" s="31">
        <v>1</v>
      </c>
    </row>
    <row r="87" spans="3:3">
      <c r="C87" s="31">
        <v>1</v>
      </c>
    </row>
    <row r="88" spans="3:3">
      <c r="C88" s="31">
        <v>1</v>
      </c>
    </row>
    <row r="89" spans="3:3">
      <c r="C89" s="31">
        <v>1</v>
      </c>
    </row>
    <row r="97" spans="3:3">
      <c r="C97" s="31">
        <v>1</v>
      </c>
    </row>
    <row r="98" spans="3:3">
      <c r="C98" s="31">
        <v>1</v>
      </c>
    </row>
    <row r="101" spans="3:3">
      <c r="C101" s="31">
        <v>1</v>
      </c>
    </row>
    <row r="107" spans="3:3">
      <c r="C107" s="31">
        <v>1</v>
      </c>
    </row>
    <row r="108" spans="3:3">
      <c r="C108" s="31">
        <v>1</v>
      </c>
    </row>
    <row r="112" spans="3:3">
      <c r="C112" s="31">
        <v>1</v>
      </c>
    </row>
    <row r="113" spans="3:3">
      <c r="C113" s="31">
        <v>1</v>
      </c>
    </row>
    <row r="116" spans="3:3">
      <c r="C116" s="31">
        <v>1</v>
      </c>
    </row>
    <row r="117" spans="3:3">
      <c r="C117" s="31">
        <v>1</v>
      </c>
    </row>
    <row r="119" spans="3:3">
      <c r="C119" s="31">
        <v>1</v>
      </c>
    </row>
  </sheetData>
  <mergeCells count="16">
    <mergeCell ref="O3:O5"/>
    <mergeCell ref="A1:O1"/>
    <mergeCell ref="A2:O2"/>
    <mergeCell ref="B3:B5"/>
    <mergeCell ref="C3:C5"/>
    <mergeCell ref="D3:D5"/>
    <mergeCell ref="E3:E5"/>
    <mergeCell ref="F3:F5"/>
    <mergeCell ref="G3:G5"/>
    <mergeCell ref="H3:H5"/>
    <mergeCell ref="I3:I5"/>
    <mergeCell ref="J3:J5"/>
    <mergeCell ref="K3:K5"/>
    <mergeCell ref="L3:L5"/>
    <mergeCell ref="M3:M5"/>
    <mergeCell ref="N3:N5"/>
  </mergeCell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92B87-05B4-1445-B75F-16BCCD81E9E4}">
  <dimension ref="A1:AZ125"/>
  <sheetViews>
    <sheetView tabSelected="1" topLeftCell="A11" workbookViewId="0">
      <selection activeCell="AB28" sqref="AB28"/>
    </sheetView>
  </sheetViews>
  <sheetFormatPr baseColWidth="10" defaultRowHeight="16"/>
  <cols>
    <col min="1" max="1" width="5" customWidth="1"/>
    <col min="2" max="2" width="7.83203125" customWidth="1"/>
    <col min="3" max="3" width="21" customWidth="1"/>
    <col min="4" max="18" width="8.1640625" style="31" customWidth="1"/>
    <col min="19" max="23" width="8.1640625" customWidth="1"/>
    <col min="24" max="27" width="7.5" style="42" customWidth="1"/>
    <col min="28" max="28" width="14.1640625" customWidth="1"/>
    <col min="29" max="30" width="7.83203125" customWidth="1"/>
    <col min="31" max="31" width="21" customWidth="1"/>
    <col min="32" max="46" width="8.1640625" style="31" customWidth="1"/>
    <col min="47" max="51" width="8.1640625" customWidth="1"/>
    <col min="52" max="52" width="10.83203125" style="42" customWidth="1"/>
    <col min="53" max="64" width="14.1640625" customWidth="1"/>
  </cols>
  <sheetData>
    <row r="1" spans="1:52">
      <c r="D1" s="33" t="s">
        <v>15</v>
      </c>
      <c r="E1" s="33" t="s">
        <v>17</v>
      </c>
      <c r="F1" s="33" t="s">
        <v>18</v>
      </c>
      <c r="G1" s="33" t="s">
        <v>20</v>
      </c>
      <c r="H1" s="33" t="s">
        <v>21</v>
      </c>
      <c r="I1" s="33" t="s">
        <v>23</v>
      </c>
      <c r="J1" s="33" t="s">
        <v>25</v>
      </c>
      <c r="K1" s="33" t="s">
        <v>27</v>
      </c>
      <c r="L1" s="33" t="s">
        <v>29</v>
      </c>
      <c r="M1" s="33" t="s">
        <v>30</v>
      </c>
      <c r="N1" s="33" t="s">
        <v>31</v>
      </c>
      <c r="O1" s="33" t="s">
        <v>32</v>
      </c>
      <c r="P1" s="33" t="s">
        <v>33</v>
      </c>
      <c r="Q1" s="33" t="s">
        <v>34</v>
      </c>
      <c r="R1" s="33" t="s">
        <v>35</v>
      </c>
      <c r="S1" s="33" t="s">
        <v>36</v>
      </c>
      <c r="T1" s="33" t="s">
        <v>37</v>
      </c>
      <c r="U1" s="33" t="s">
        <v>38</v>
      </c>
      <c r="V1" s="33" t="s">
        <v>39</v>
      </c>
      <c r="W1" s="33" t="s">
        <v>40</v>
      </c>
      <c r="X1" s="34" t="s">
        <v>271</v>
      </c>
      <c r="Y1" s="34" t="s">
        <v>272</v>
      </c>
      <c r="Z1" s="34" t="s">
        <v>273</v>
      </c>
      <c r="AA1" s="34" t="s">
        <v>275</v>
      </c>
      <c r="AF1" s="33" t="s">
        <v>15</v>
      </c>
      <c r="AG1" s="33" t="s">
        <v>17</v>
      </c>
      <c r="AH1" s="33" t="s">
        <v>18</v>
      </c>
      <c r="AI1" s="33" t="s">
        <v>20</v>
      </c>
      <c r="AJ1" s="33" t="s">
        <v>21</v>
      </c>
      <c r="AK1" s="33" t="s">
        <v>23</v>
      </c>
      <c r="AL1" s="33" t="s">
        <v>25</v>
      </c>
      <c r="AM1" s="33" t="s">
        <v>27</v>
      </c>
      <c r="AN1" s="33" t="s">
        <v>29</v>
      </c>
      <c r="AO1" s="33" t="s">
        <v>30</v>
      </c>
      <c r="AP1" s="33" t="s">
        <v>31</v>
      </c>
      <c r="AQ1" s="33" t="s">
        <v>32</v>
      </c>
      <c r="AR1" s="33" t="s">
        <v>33</v>
      </c>
      <c r="AS1" s="33" t="s">
        <v>34</v>
      </c>
      <c r="AT1" s="33" t="s">
        <v>35</v>
      </c>
      <c r="AU1" s="33" t="s">
        <v>36</v>
      </c>
      <c r="AV1" s="33" t="s">
        <v>37</v>
      </c>
      <c r="AW1" s="33" t="s">
        <v>38</v>
      </c>
      <c r="AX1" s="33" t="s">
        <v>39</v>
      </c>
      <c r="AY1" s="33" t="s">
        <v>40</v>
      </c>
      <c r="AZ1" s="34" t="s">
        <v>278</v>
      </c>
    </row>
    <row r="2" spans="1:52">
      <c r="D2"/>
      <c r="E2" s="35"/>
      <c r="F2" s="35"/>
      <c r="G2" s="35"/>
      <c r="H2" s="35"/>
      <c r="I2" s="35"/>
      <c r="J2" s="35"/>
      <c r="K2" s="35"/>
      <c r="L2" s="35"/>
      <c r="M2" s="35"/>
      <c r="N2" s="35"/>
      <c r="O2" s="35"/>
      <c r="P2" s="35"/>
      <c r="Q2" s="35"/>
      <c r="R2" s="35"/>
      <c r="S2" s="35"/>
      <c r="T2" s="35"/>
      <c r="U2" s="35"/>
      <c r="V2" s="35"/>
      <c r="W2" s="35"/>
      <c r="X2" s="36"/>
      <c r="Y2" s="36"/>
      <c r="Z2" s="36"/>
      <c r="AA2" s="36"/>
      <c r="AF2" s="35"/>
      <c r="AG2" s="35"/>
      <c r="AH2" s="35"/>
      <c r="AI2" s="35"/>
      <c r="AJ2" s="35"/>
      <c r="AK2" s="35"/>
      <c r="AL2" s="35"/>
      <c r="AM2" s="35"/>
      <c r="AN2" s="35"/>
      <c r="AO2" s="35"/>
      <c r="AP2" s="35"/>
      <c r="AQ2" s="35"/>
      <c r="AR2" s="35"/>
      <c r="AS2" s="35"/>
      <c r="AT2" s="35"/>
      <c r="AU2" s="35"/>
      <c r="AV2" s="35"/>
      <c r="AW2" s="35"/>
      <c r="AX2" s="35"/>
      <c r="AY2" s="35"/>
      <c r="AZ2" s="36"/>
    </row>
    <row r="3" spans="1:52">
      <c r="A3">
        <v>1</v>
      </c>
      <c r="B3" s="31" t="str">
        <f>Critères!$B3</f>
        <v>1.1</v>
      </c>
      <c r="C3" s="31" t="str">
        <f>Critères!$A3</f>
        <v>IMAGES</v>
      </c>
      <c r="D3" s="31" t="str">
        <f>'P01'!$D4</f>
        <v>C</v>
      </c>
      <c r="E3" s="31" t="str">
        <f>'P02'!$D4</f>
        <v>C</v>
      </c>
      <c r="F3" s="31" t="str">
        <f>'P03'!$D4</f>
        <v>C</v>
      </c>
      <c r="G3" s="31" t="str">
        <f>'P04'!$D4</f>
        <v>C</v>
      </c>
      <c r="H3" s="31" t="str">
        <f>'P05'!$D4</f>
        <v>C</v>
      </c>
      <c r="I3" s="31" t="str">
        <f>'P06'!$D4</f>
        <v>C</v>
      </c>
      <c r="J3" s="31" t="str">
        <f>'P07'!$D4</f>
        <v>C</v>
      </c>
      <c r="K3" s="31" t="str">
        <f>'P08'!$D4</f>
        <v>C</v>
      </c>
      <c r="L3" s="31" t="str">
        <f>'P09'!$D4</f>
        <v>C</v>
      </c>
      <c r="M3" s="31" t="str">
        <f>'P10'!$D4</f>
        <v>C</v>
      </c>
      <c r="N3" s="31" t="str">
        <f>'P11'!$D4</f>
        <v>C</v>
      </c>
      <c r="O3" s="31" t="str">
        <f>'P12'!$D4</f>
        <v>C</v>
      </c>
      <c r="P3" s="31" t="str">
        <f>'P13'!$D4</f>
        <v>C</v>
      </c>
      <c r="Q3" s="31" t="str">
        <f>'P14'!$D4</f>
        <v>C</v>
      </c>
      <c r="S3" s="31"/>
      <c r="T3" s="31"/>
      <c r="U3" s="31"/>
      <c r="V3" s="31"/>
      <c r="W3" s="31"/>
      <c r="X3" s="34">
        <f t="shared" ref="X3:X11" si="0">COUNTIF(D3:W3,"C")</f>
        <v>14</v>
      </c>
      <c r="Y3" s="34">
        <f t="shared" ref="Y3:Y11" si="1">COUNTIF(D3:W3,"NC")</f>
        <v>0</v>
      </c>
      <c r="Z3" s="34">
        <f t="shared" ref="Z3:Z11" si="2">COUNTIF(D3:W3,"NA")</f>
        <v>0</v>
      </c>
      <c r="AA3" s="34">
        <f t="shared" ref="AA3:AA11" si="3">COUNTIF(D3:W3,"NT")</f>
        <v>0</v>
      </c>
      <c r="AB3" t="str">
        <f t="shared" ref="AB3:AB11" si="4">IF(Y3&gt;0,"NC",IF(X3&gt;0,"C",IF(AA3&gt;0,"NT","NA")))</f>
        <v>C</v>
      </c>
      <c r="AC3">
        <v>1</v>
      </c>
      <c r="AD3" s="31" t="str">
        <f>Critères!$B3</f>
        <v>1.1</v>
      </c>
      <c r="AE3" s="31" t="str">
        <f>Critères!$A3</f>
        <v>IMAGES</v>
      </c>
      <c r="AF3" s="31" t="str">
        <f>'P01'!$E4</f>
        <v>N</v>
      </c>
      <c r="AG3" s="31" t="str">
        <f>'P02'!$E4</f>
        <v>N</v>
      </c>
      <c r="AH3" s="31" t="str">
        <f>'P03'!$E4</f>
        <v>N</v>
      </c>
      <c r="AI3" s="31" t="str">
        <f>'P04'!$E4</f>
        <v>N</v>
      </c>
      <c r="AJ3" s="31" t="str">
        <f>'P05'!$E4</f>
        <v>N</v>
      </c>
      <c r="AK3" s="31" t="str">
        <f>'P06'!$E4</f>
        <v>N</v>
      </c>
      <c r="AL3" s="31" t="str">
        <f>'P07'!$E4</f>
        <v>N</v>
      </c>
      <c r="AM3" s="31" t="str">
        <f>'P08'!$E4</f>
        <v>N</v>
      </c>
      <c r="AN3" s="31" t="str">
        <f>'P09'!$E4</f>
        <v>N</v>
      </c>
      <c r="AO3" s="31" t="str">
        <f>'P10'!$E4</f>
        <v>N</v>
      </c>
      <c r="AP3" s="31" t="str">
        <f>'P11'!$E4</f>
        <v>N</v>
      </c>
      <c r="AQ3" s="31" t="str">
        <f>'P12'!$E4</f>
        <v>N</v>
      </c>
      <c r="AR3" s="31" t="str">
        <f>'P13'!$E4</f>
        <v>N</v>
      </c>
      <c r="AS3" s="31" t="str">
        <f>'P14'!$E4</f>
        <v>N</v>
      </c>
      <c r="AT3" s="31" t="str">
        <f>'P15'!$E4</f>
        <v>N</v>
      </c>
      <c r="AU3" s="31" t="str">
        <f>'P16'!$E4</f>
        <v>N</v>
      </c>
      <c r="AV3" s="31" t="str">
        <f>'P17'!$E4</f>
        <v>N</v>
      </c>
      <c r="AW3" s="31" t="str">
        <f>'P18'!$E4</f>
        <v>N</v>
      </c>
      <c r="AX3" s="31" t="str">
        <f>'P19'!$E4</f>
        <v>N</v>
      </c>
      <c r="AY3" s="31" t="str">
        <f>'P20'!$E4</f>
        <v>N</v>
      </c>
      <c r="AZ3" s="34">
        <f t="shared" ref="AZ3:AZ11" si="5">COUNTIF(AF3:AY3,"D")</f>
        <v>0</v>
      </c>
    </row>
    <row r="4" spans="1:52">
      <c r="A4">
        <v>1</v>
      </c>
      <c r="B4" s="31" t="str">
        <f>Critères!$B4</f>
        <v>1.2</v>
      </c>
      <c r="C4" s="31" t="str">
        <f>Critères!$A3</f>
        <v>IMAGES</v>
      </c>
      <c r="D4" s="31" t="str">
        <f>'P01'!$D5</f>
        <v>NC</v>
      </c>
      <c r="E4" s="31" t="str">
        <f>'P02'!$D5</f>
        <v>NC</v>
      </c>
      <c r="F4" s="31" t="str">
        <f>'P03'!$D5</f>
        <v>NC</v>
      </c>
      <c r="G4" s="31" t="str">
        <f>'P04'!$D5</f>
        <v>NC</v>
      </c>
      <c r="H4" s="31" t="str">
        <f>'P05'!$D5</f>
        <v>NC</v>
      </c>
      <c r="I4" s="31" t="str">
        <f>'P06'!$D5</f>
        <v>NC</v>
      </c>
      <c r="J4" s="31" t="str">
        <f>'P07'!$D5</f>
        <v>NC</v>
      </c>
      <c r="K4" s="31" t="str">
        <f>'P08'!$D5</f>
        <v>NC</v>
      </c>
      <c r="L4" s="31" t="str">
        <f>'P09'!$D5</f>
        <v>NC</v>
      </c>
      <c r="M4" s="31" t="str">
        <f>'P10'!$D5</f>
        <v>NC</v>
      </c>
      <c r="N4" s="31" t="str">
        <f>'P11'!$D5</f>
        <v>NC</v>
      </c>
      <c r="O4" s="31" t="str">
        <f>'P12'!$D5</f>
        <v>NC</v>
      </c>
      <c r="P4" s="31" t="str">
        <f>'P13'!$D5</f>
        <v>NC</v>
      </c>
      <c r="Q4" s="31" t="str">
        <f>'P14'!$D5</f>
        <v>C</v>
      </c>
      <c r="S4" s="31"/>
      <c r="T4" s="31"/>
      <c r="U4" s="31"/>
      <c r="V4" s="31"/>
      <c r="W4" s="31"/>
      <c r="X4" s="34">
        <f t="shared" si="0"/>
        <v>1</v>
      </c>
      <c r="Y4" s="34">
        <f t="shared" si="1"/>
        <v>13</v>
      </c>
      <c r="Z4" s="34">
        <f t="shared" si="2"/>
        <v>0</v>
      </c>
      <c r="AA4" s="34">
        <f t="shared" si="3"/>
        <v>0</v>
      </c>
      <c r="AB4" t="str">
        <f t="shared" si="4"/>
        <v>NC</v>
      </c>
      <c r="AC4">
        <v>1</v>
      </c>
      <c r="AD4" s="31" t="str">
        <f>Critères!$B4</f>
        <v>1.2</v>
      </c>
      <c r="AE4" s="31" t="str">
        <f>Critères!$A3</f>
        <v>IMAGES</v>
      </c>
      <c r="AF4" s="31" t="str">
        <f>'P01'!$E5</f>
        <v>N</v>
      </c>
      <c r="AG4" s="31" t="str">
        <f>'P02'!$E5</f>
        <v>N</v>
      </c>
      <c r="AH4" s="31" t="str">
        <f>'P03'!$E5</f>
        <v>N</v>
      </c>
      <c r="AI4" s="31" t="str">
        <f>'P04'!$E5</f>
        <v>N</v>
      </c>
      <c r="AJ4" s="31" t="str">
        <f>'P05'!$E5</f>
        <v>N</v>
      </c>
      <c r="AK4" s="31" t="str">
        <f>'P06'!$E5</f>
        <v>N</v>
      </c>
      <c r="AL4" s="31" t="str">
        <f>'P07'!$E5</f>
        <v>N</v>
      </c>
      <c r="AM4" s="31" t="str">
        <f>'P08'!$E5</f>
        <v>N</v>
      </c>
      <c r="AN4" s="31" t="str">
        <f>'P09'!$E5</f>
        <v>N</v>
      </c>
      <c r="AO4" s="31" t="str">
        <f>'P10'!$E5</f>
        <v>N</v>
      </c>
      <c r="AP4" s="31" t="str">
        <f>'P11'!$E5</f>
        <v>N</v>
      </c>
      <c r="AQ4" s="31" t="str">
        <f>'P12'!$E5</f>
        <v>N</v>
      </c>
      <c r="AR4" s="31" t="str">
        <f>'P13'!$E5</f>
        <v>N</v>
      </c>
      <c r="AS4" s="31" t="str">
        <f>'P14'!$E5</f>
        <v>N</v>
      </c>
      <c r="AT4" s="31" t="str">
        <f>'P15'!$E5</f>
        <v>N</v>
      </c>
      <c r="AU4" s="31" t="str">
        <f>'P16'!$E5</f>
        <v>N</v>
      </c>
      <c r="AV4" s="31" t="str">
        <f>'P17'!$E5</f>
        <v>N</v>
      </c>
      <c r="AW4" s="31" t="str">
        <f>'P18'!$E5</f>
        <v>N</v>
      </c>
      <c r="AX4" s="31" t="str">
        <f>'P19'!$E5</f>
        <v>N</v>
      </c>
      <c r="AY4" s="31" t="str">
        <f>'P20'!$E5</f>
        <v>N</v>
      </c>
      <c r="AZ4" s="34">
        <f t="shared" si="5"/>
        <v>0</v>
      </c>
    </row>
    <row r="5" spans="1:52">
      <c r="A5">
        <v>1</v>
      </c>
      <c r="B5" s="31" t="str">
        <f>Critères!$B5</f>
        <v>1.3</v>
      </c>
      <c r="C5" s="31" t="str">
        <f>Critères!$A3</f>
        <v>IMAGES</v>
      </c>
      <c r="D5" s="31" t="str">
        <f>'P01'!$D6</f>
        <v>C</v>
      </c>
      <c r="E5" s="31" t="str">
        <f>'P02'!$D6</f>
        <v>C</v>
      </c>
      <c r="F5" s="31" t="str">
        <f>'P03'!$D6</f>
        <v>C</v>
      </c>
      <c r="G5" s="31" t="str">
        <f>'P04'!$D6</f>
        <v>C</v>
      </c>
      <c r="H5" s="31" t="str">
        <f>'P05'!$D6</f>
        <v>C</v>
      </c>
      <c r="I5" s="31" t="str">
        <f>'P06'!$D6</f>
        <v>C</v>
      </c>
      <c r="J5" s="31" t="str">
        <f>'P07'!$D6</f>
        <v>C</v>
      </c>
      <c r="K5" s="31" t="str">
        <f>'P08'!$D6</f>
        <v>C</v>
      </c>
      <c r="L5" s="31" t="str">
        <f>'P09'!$D6</f>
        <v>C</v>
      </c>
      <c r="M5" s="31" t="str">
        <f>'P10'!$D6</f>
        <v>C</v>
      </c>
      <c r="N5" s="31" t="str">
        <f>'P11'!$D6</f>
        <v>NA</v>
      </c>
      <c r="O5" s="31" t="str">
        <f>'P12'!$D6</f>
        <v>C</v>
      </c>
      <c r="P5" s="31" t="str">
        <f>'P13'!$D6</f>
        <v>C</v>
      </c>
      <c r="Q5" s="31" t="str">
        <f>'P14'!$D6</f>
        <v>C</v>
      </c>
      <c r="S5" s="31"/>
      <c r="T5" s="31"/>
      <c r="U5" s="31"/>
      <c r="V5" s="31"/>
      <c r="W5" s="31"/>
      <c r="X5" s="34">
        <f t="shared" si="0"/>
        <v>13</v>
      </c>
      <c r="Y5" s="34">
        <f t="shared" si="1"/>
        <v>0</v>
      </c>
      <c r="Z5" s="34">
        <f t="shared" si="2"/>
        <v>1</v>
      </c>
      <c r="AA5" s="34">
        <f t="shared" si="3"/>
        <v>0</v>
      </c>
      <c r="AB5" t="str">
        <f t="shared" si="4"/>
        <v>C</v>
      </c>
      <c r="AC5">
        <v>1</v>
      </c>
      <c r="AD5" s="31" t="str">
        <f>Critères!$B5</f>
        <v>1.3</v>
      </c>
      <c r="AE5" s="31" t="str">
        <f>Critères!$A3</f>
        <v>IMAGES</v>
      </c>
      <c r="AF5" s="31" t="str">
        <f>'P01'!$E6</f>
        <v>N</v>
      </c>
      <c r="AG5" s="31" t="str">
        <f>'P02'!$E6</f>
        <v>N</v>
      </c>
      <c r="AH5" s="31" t="str">
        <f>'P03'!$E6</f>
        <v>N</v>
      </c>
      <c r="AI5" s="31" t="str">
        <f>'P04'!$E6</f>
        <v>N</v>
      </c>
      <c r="AJ5" s="31" t="str">
        <f>'P05'!$E6</f>
        <v>N</v>
      </c>
      <c r="AK5" s="31" t="str">
        <f>'P06'!$E6</f>
        <v>N</v>
      </c>
      <c r="AL5" s="31" t="str">
        <f>'P07'!$E6</f>
        <v>N</v>
      </c>
      <c r="AM5" s="31" t="str">
        <f>'P08'!$E6</f>
        <v>N</v>
      </c>
      <c r="AN5" s="31" t="str">
        <f>'P09'!$E6</f>
        <v>N</v>
      </c>
      <c r="AO5" s="31" t="str">
        <f>'P10'!$E6</f>
        <v>N</v>
      </c>
      <c r="AP5" s="31" t="str">
        <f>'P11'!$E6</f>
        <v>N</v>
      </c>
      <c r="AQ5" s="31" t="str">
        <f>'P12'!$E6</f>
        <v>N</v>
      </c>
      <c r="AR5" s="31" t="str">
        <f>'P13'!$E6</f>
        <v>N</v>
      </c>
      <c r="AS5" s="31" t="str">
        <f>'P14'!$E6</f>
        <v>N</v>
      </c>
      <c r="AT5" s="31" t="str">
        <f>'P15'!$E6</f>
        <v>N</v>
      </c>
      <c r="AU5" s="31" t="str">
        <f>'P16'!$E6</f>
        <v>N</v>
      </c>
      <c r="AV5" s="31" t="str">
        <f>'P17'!$E6</f>
        <v>N</v>
      </c>
      <c r="AW5" s="31" t="str">
        <f>'P18'!$E6</f>
        <v>N</v>
      </c>
      <c r="AX5" s="31" t="str">
        <f>'P19'!$E6</f>
        <v>N</v>
      </c>
      <c r="AY5" s="31" t="str">
        <f>'P20'!$E6</f>
        <v>N</v>
      </c>
      <c r="AZ5" s="34">
        <f t="shared" si="5"/>
        <v>0</v>
      </c>
    </row>
    <row r="6" spans="1:52">
      <c r="A6">
        <v>1</v>
      </c>
      <c r="B6" s="31" t="str">
        <f>Critères!$B6</f>
        <v>1.4</v>
      </c>
      <c r="C6" s="31" t="str">
        <f>Critères!$A3</f>
        <v>IMAGES</v>
      </c>
      <c r="D6" s="31" t="str">
        <f>'P01'!$D7</f>
        <v>NA</v>
      </c>
      <c r="E6" s="31" t="str">
        <f>'P02'!$D7</f>
        <v>NA</v>
      </c>
      <c r="F6" s="31" t="str">
        <f>'P03'!$D7</f>
        <v>NA</v>
      </c>
      <c r="G6" s="31" t="str">
        <f>'P04'!$D7</f>
        <v>NA</v>
      </c>
      <c r="H6" s="31" t="str">
        <f>'P05'!$D7</f>
        <v>NA</v>
      </c>
      <c r="I6" s="31" t="str">
        <f>'P06'!$D7</f>
        <v>NA</v>
      </c>
      <c r="J6" s="31" t="str">
        <f>'P07'!$D7</f>
        <v>NA</v>
      </c>
      <c r="K6" s="31" t="str">
        <f>'P08'!$D7</f>
        <v>NA</v>
      </c>
      <c r="L6" s="31" t="str">
        <f>'P09'!$D7</f>
        <v>NA</v>
      </c>
      <c r="M6" s="31" t="str">
        <f>'P10'!$D7</f>
        <v>NA</v>
      </c>
      <c r="N6" s="31" t="str">
        <f>'P11'!$D7</f>
        <v>NA</v>
      </c>
      <c r="O6" s="31" t="str">
        <f>'P12'!$D7</f>
        <v>NA</v>
      </c>
      <c r="P6" s="31" t="str">
        <f>'P13'!$D7</f>
        <v>NA</v>
      </c>
      <c r="Q6" s="31" t="str">
        <f>'P14'!$D7</f>
        <v>NA</v>
      </c>
      <c r="S6" s="31"/>
      <c r="T6" s="31"/>
      <c r="U6" s="31"/>
      <c r="V6" s="31"/>
      <c r="W6" s="31"/>
      <c r="X6" s="34">
        <f t="shared" si="0"/>
        <v>0</v>
      </c>
      <c r="Y6" s="34">
        <f t="shared" si="1"/>
        <v>0</v>
      </c>
      <c r="Z6" s="34">
        <f t="shared" si="2"/>
        <v>14</v>
      </c>
      <c r="AA6" s="34">
        <f t="shared" si="3"/>
        <v>0</v>
      </c>
      <c r="AB6" t="str">
        <f t="shared" si="4"/>
        <v>NA</v>
      </c>
      <c r="AC6">
        <v>1</v>
      </c>
      <c r="AD6" s="31" t="str">
        <f>Critères!$B6</f>
        <v>1.4</v>
      </c>
      <c r="AE6" s="31" t="str">
        <f>Critères!$A3</f>
        <v>IMAGES</v>
      </c>
      <c r="AF6" s="31" t="str">
        <f>'P01'!$E7</f>
        <v>N</v>
      </c>
      <c r="AG6" s="31" t="str">
        <f>'P02'!$E7</f>
        <v>N</v>
      </c>
      <c r="AH6" s="31" t="str">
        <f>'P03'!$E7</f>
        <v>N</v>
      </c>
      <c r="AI6" s="31" t="str">
        <f>'P04'!$E7</f>
        <v>N</v>
      </c>
      <c r="AJ6" s="31" t="str">
        <f>'P05'!$E7</f>
        <v>N</v>
      </c>
      <c r="AK6" s="31" t="str">
        <f>'P06'!$E7</f>
        <v>N</v>
      </c>
      <c r="AL6" s="31" t="str">
        <f>'P07'!$E7</f>
        <v>N</v>
      </c>
      <c r="AM6" s="31" t="str">
        <f>'P08'!$E7</f>
        <v>N</v>
      </c>
      <c r="AN6" s="31" t="str">
        <f>'P09'!$E7</f>
        <v>N</v>
      </c>
      <c r="AO6" s="31" t="str">
        <f>'P10'!$E7</f>
        <v>N</v>
      </c>
      <c r="AP6" s="31" t="str">
        <f>'P11'!$E7</f>
        <v>N</v>
      </c>
      <c r="AQ6" s="31" t="str">
        <f>'P12'!$E7</f>
        <v>N</v>
      </c>
      <c r="AR6" s="31" t="str">
        <f>'P13'!$E7</f>
        <v>N</v>
      </c>
      <c r="AS6" s="31" t="str">
        <f>'P14'!$E7</f>
        <v>N</v>
      </c>
      <c r="AT6" s="31" t="str">
        <f>'P15'!$E7</f>
        <v>N</v>
      </c>
      <c r="AU6" s="31" t="str">
        <f>'P16'!$E7</f>
        <v>N</v>
      </c>
      <c r="AV6" s="31" t="str">
        <f>'P17'!$E7</f>
        <v>N</v>
      </c>
      <c r="AW6" s="31" t="str">
        <f>'P18'!$E7</f>
        <v>N</v>
      </c>
      <c r="AX6" s="31" t="str">
        <f>'P19'!$E7</f>
        <v>N</v>
      </c>
      <c r="AY6" s="31" t="str">
        <f>'P20'!$E7</f>
        <v>N</v>
      </c>
      <c r="AZ6" s="34">
        <f t="shared" si="5"/>
        <v>0</v>
      </c>
    </row>
    <row r="7" spans="1:52">
      <c r="A7">
        <v>1</v>
      </c>
      <c r="B7" s="31" t="str">
        <f>Critères!$B7</f>
        <v>1.5</v>
      </c>
      <c r="C7" s="31" t="str">
        <f>Critères!$A3</f>
        <v>IMAGES</v>
      </c>
      <c r="D7" s="31" t="str">
        <f>'P01'!$D8</f>
        <v>NA</v>
      </c>
      <c r="E7" s="31" t="str">
        <f>'P02'!$D8</f>
        <v>NA</v>
      </c>
      <c r="F7" s="31" t="str">
        <f>'P03'!$D8</f>
        <v>NA</v>
      </c>
      <c r="G7" s="31" t="str">
        <f>'P04'!$D8</f>
        <v>NA</v>
      </c>
      <c r="H7" s="31" t="str">
        <f>'P05'!$D8</f>
        <v>NA</v>
      </c>
      <c r="I7" s="31" t="str">
        <f>'P06'!$D8</f>
        <v>NA</v>
      </c>
      <c r="J7" s="31" t="str">
        <f>'P07'!$D8</f>
        <v>NA</v>
      </c>
      <c r="K7" s="31" t="str">
        <f>'P08'!$D8</f>
        <v>NA</v>
      </c>
      <c r="L7" s="31" t="str">
        <f>'P09'!$D8</f>
        <v>NA</v>
      </c>
      <c r="M7" s="31" t="str">
        <f>'P10'!$D8</f>
        <v>NA</v>
      </c>
      <c r="N7" s="31" t="str">
        <f>'P11'!$D8</f>
        <v>NA</v>
      </c>
      <c r="O7" s="31" t="str">
        <f>'P12'!$D8</f>
        <v>NA</v>
      </c>
      <c r="P7" s="31" t="str">
        <f>'P13'!$D8</f>
        <v>NA</v>
      </c>
      <c r="Q7" s="31" t="str">
        <f>'P14'!$D8</f>
        <v>NA</v>
      </c>
      <c r="S7" s="31"/>
      <c r="T7" s="31"/>
      <c r="U7" s="31"/>
      <c r="V7" s="31"/>
      <c r="W7" s="31"/>
      <c r="X7" s="34">
        <f t="shared" si="0"/>
        <v>0</v>
      </c>
      <c r="Y7" s="34">
        <f t="shared" si="1"/>
        <v>0</v>
      </c>
      <c r="Z7" s="34">
        <f t="shared" si="2"/>
        <v>14</v>
      </c>
      <c r="AA7" s="34">
        <f t="shared" si="3"/>
        <v>0</v>
      </c>
      <c r="AB7" t="str">
        <f t="shared" si="4"/>
        <v>NA</v>
      </c>
      <c r="AC7">
        <v>1</v>
      </c>
      <c r="AD7" s="31" t="str">
        <f>Critères!$B7</f>
        <v>1.5</v>
      </c>
      <c r="AE7" s="31" t="str">
        <f>Critères!$A3</f>
        <v>IMAGES</v>
      </c>
      <c r="AF7" s="31" t="str">
        <f>'P01'!$E8</f>
        <v>N</v>
      </c>
      <c r="AG7" s="31" t="str">
        <f>'P02'!$E8</f>
        <v>N</v>
      </c>
      <c r="AH7" s="31" t="str">
        <f>'P03'!$E8</f>
        <v>N</v>
      </c>
      <c r="AI7" s="31" t="str">
        <f>'P04'!$E8</f>
        <v>N</v>
      </c>
      <c r="AJ7" s="31" t="str">
        <f>'P05'!$E8</f>
        <v>N</v>
      </c>
      <c r="AK7" s="31" t="str">
        <f>'P06'!$E8</f>
        <v>N</v>
      </c>
      <c r="AL7" s="31" t="str">
        <f>'P07'!$E8</f>
        <v>N</v>
      </c>
      <c r="AM7" s="31" t="str">
        <f>'P08'!$E8</f>
        <v>N</v>
      </c>
      <c r="AN7" s="31" t="str">
        <f>'P09'!$E8</f>
        <v>N</v>
      </c>
      <c r="AO7" s="31" t="str">
        <f>'P10'!$E8</f>
        <v>N</v>
      </c>
      <c r="AP7" s="31" t="str">
        <f>'P11'!$E8</f>
        <v>N</v>
      </c>
      <c r="AQ7" s="31" t="str">
        <f>'P12'!$E8</f>
        <v>N</v>
      </c>
      <c r="AR7" s="31" t="str">
        <f>'P13'!$E8</f>
        <v>N</v>
      </c>
      <c r="AS7" s="31" t="str">
        <f>'P14'!$E8</f>
        <v>N</v>
      </c>
      <c r="AT7" s="31" t="str">
        <f>'P15'!$E8</f>
        <v>N</v>
      </c>
      <c r="AU7" s="31" t="str">
        <f>'P16'!$E8</f>
        <v>N</v>
      </c>
      <c r="AV7" s="31" t="str">
        <f>'P17'!$E8</f>
        <v>N</v>
      </c>
      <c r="AW7" s="31" t="str">
        <f>'P18'!$E8</f>
        <v>N</v>
      </c>
      <c r="AX7" s="31" t="str">
        <f>'P19'!$E8</f>
        <v>N</v>
      </c>
      <c r="AY7" s="31" t="str">
        <f>'P20'!$E8</f>
        <v>N</v>
      </c>
      <c r="AZ7" s="34">
        <f t="shared" si="5"/>
        <v>0</v>
      </c>
    </row>
    <row r="8" spans="1:52">
      <c r="A8">
        <v>1</v>
      </c>
      <c r="B8" s="31" t="str">
        <f>Critères!$B8</f>
        <v>1.6</v>
      </c>
      <c r="C8" s="31" t="str">
        <f>Critères!$A3</f>
        <v>IMAGES</v>
      </c>
      <c r="D8" s="31" t="str">
        <f>'P01'!$D9</f>
        <v>NA</v>
      </c>
      <c r="E8" s="31" t="str">
        <f>'P02'!$D9</f>
        <v>NA</v>
      </c>
      <c r="F8" s="31" t="str">
        <f>'P03'!$D9</f>
        <v>NA</v>
      </c>
      <c r="G8" s="31" t="str">
        <f>'P04'!$D9</f>
        <v>NA</v>
      </c>
      <c r="H8" s="31" t="str">
        <f>'P05'!$D9</f>
        <v>NA</v>
      </c>
      <c r="I8" s="31" t="str">
        <f>'P06'!$D9</f>
        <v>NA</v>
      </c>
      <c r="J8" s="31" t="str">
        <f>'P07'!$D9</f>
        <v>NA</v>
      </c>
      <c r="K8" s="31" t="str">
        <f>'P08'!$D9</f>
        <v>NA</v>
      </c>
      <c r="L8" s="31" t="str">
        <f>'P09'!$D9</f>
        <v>NA</v>
      </c>
      <c r="M8" s="31" t="str">
        <f>'P10'!$D9</f>
        <v>NA</v>
      </c>
      <c r="N8" s="31" t="str">
        <f>'P11'!$D9</f>
        <v>NA</v>
      </c>
      <c r="O8" s="31" t="str">
        <f>'P12'!$D9</f>
        <v>NA</v>
      </c>
      <c r="P8" s="31" t="str">
        <f>'P13'!$D9</f>
        <v>NA</v>
      </c>
      <c r="Q8" s="31" t="str">
        <f>'P14'!$D9</f>
        <v>NA</v>
      </c>
      <c r="S8" s="31"/>
      <c r="T8" s="31"/>
      <c r="U8" s="31"/>
      <c r="V8" s="31"/>
      <c r="W8" s="31"/>
      <c r="X8" s="34">
        <f t="shared" si="0"/>
        <v>0</v>
      </c>
      <c r="Y8" s="34">
        <f t="shared" si="1"/>
        <v>0</v>
      </c>
      <c r="Z8" s="34">
        <f t="shared" si="2"/>
        <v>14</v>
      </c>
      <c r="AA8" s="34">
        <f t="shared" si="3"/>
        <v>0</v>
      </c>
      <c r="AB8" t="str">
        <f t="shared" si="4"/>
        <v>NA</v>
      </c>
      <c r="AC8">
        <v>1</v>
      </c>
      <c r="AD8" s="31" t="str">
        <f>Critères!$B8</f>
        <v>1.6</v>
      </c>
      <c r="AE8" s="31" t="str">
        <f>Critères!$A3</f>
        <v>IMAGES</v>
      </c>
      <c r="AF8" s="31" t="str">
        <f>'P01'!$E9</f>
        <v>N</v>
      </c>
      <c r="AG8" s="31" t="str">
        <f>'P02'!$E9</f>
        <v>N</v>
      </c>
      <c r="AH8" s="31" t="str">
        <f>'P03'!$E9</f>
        <v>N</v>
      </c>
      <c r="AI8" s="31" t="str">
        <f>'P04'!$E9</f>
        <v>N</v>
      </c>
      <c r="AJ8" s="31" t="str">
        <f>'P05'!$E9</f>
        <v>N</v>
      </c>
      <c r="AK8" s="31" t="str">
        <f>'P06'!$E9</f>
        <v>N</v>
      </c>
      <c r="AL8" s="31" t="str">
        <f>'P07'!$E9</f>
        <v>N</v>
      </c>
      <c r="AM8" s="31" t="str">
        <f>'P08'!$E9</f>
        <v>N</v>
      </c>
      <c r="AN8" s="31" t="str">
        <f>'P09'!$E9</f>
        <v>N</v>
      </c>
      <c r="AO8" s="31" t="str">
        <f>'P10'!$E9</f>
        <v>N</v>
      </c>
      <c r="AP8" s="31" t="str">
        <f>'P11'!$E9</f>
        <v>N</v>
      </c>
      <c r="AQ8" s="31" t="str">
        <f>'P12'!$E9</f>
        <v>N</v>
      </c>
      <c r="AR8" s="31" t="str">
        <f>'P13'!$E9</f>
        <v>N</v>
      </c>
      <c r="AS8" s="31" t="str">
        <f>'P14'!$E9</f>
        <v>N</v>
      </c>
      <c r="AT8" s="31" t="str">
        <f>'P15'!$E9</f>
        <v>N</v>
      </c>
      <c r="AU8" s="31" t="str">
        <f>'P16'!$E9</f>
        <v>N</v>
      </c>
      <c r="AV8" s="31" t="str">
        <f>'P17'!$E9</f>
        <v>N</v>
      </c>
      <c r="AW8" s="31" t="str">
        <f>'P18'!$E9</f>
        <v>N</v>
      </c>
      <c r="AX8" s="31" t="str">
        <f>'P19'!$E9</f>
        <v>N</v>
      </c>
      <c r="AY8" s="31" t="str">
        <f>'P20'!$E9</f>
        <v>N</v>
      </c>
      <c r="AZ8" s="34">
        <f t="shared" si="5"/>
        <v>0</v>
      </c>
    </row>
    <row r="9" spans="1:52">
      <c r="A9">
        <v>1</v>
      </c>
      <c r="B9" s="31" t="str">
        <f>Critères!$B9</f>
        <v>1.7</v>
      </c>
      <c r="C9" s="31" t="str">
        <f>Critères!$A3</f>
        <v>IMAGES</v>
      </c>
      <c r="D9" s="31" t="str">
        <f>'P01'!$D10</f>
        <v>NA</v>
      </c>
      <c r="E9" s="31" t="str">
        <f>'P02'!$D10</f>
        <v>NA</v>
      </c>
      <c r="F9" s="31" t="str">
        <f>'P03'!$D10</f>
        <v>NA</v>
      </c>
      <c r="G9" s="31" t="str">
        <f>'P04'!$D10</f>
        <v>NA</v>
      </c>
      <c r="H9" s="31" t="str">
        <f>'P05'!$D10</f>
        <v>NA</v>
      </c>
      <c r="I9" s="31" t="str">
        <f>'P06'!$D10</f>
        <v>NA</v>
      </c>
      <c r="J9" s="31" t="str">
        <f>'P07'!$D10</f>
        <v>NA</v>
      </c>
      <c r="K9" s="31" t="str">
        <f>'P08'!$D10</f>
        <v>NA</v>
      </c>
      <c r="L9" s="31" t="str">
        <f>'P09'!$D10</f>
        <v>NA</v>
      </c>
      <c r="M9" s="31" t="str">
        <f>'P10'!$D10</f>
        <v>NA</v>
      </c>
      <c r="N9" s="31" t="str">
        <f>'P11'!$D10</f>
        <v>NA</v>
      </c>
      <c r="O9" s="31" t="str">
        <f>'P12'!$D10</f>
        <v>NA</v>
      </c>
      <c r="P9" s="31" t="str">
        <f>'P13'!$D10</f>
        <v>NA</v>
      </c>
      <c r="Q9" s="31" t="str">
        <f>'P14'!$D10</f>
        <v>NA</v>
      </c>
      <c r="S9" s="31"/>
      <c r="T9" s="31"/>
      <c r="U9" s="31"/>
      <c r="V9" s="31"/>
      <c r="W9" s="31"/>
      <c r="X9" s="34">
        <f t="shared" si="0"/>
        <v>0</v>
      </c>
      <c r="Y9" s="34">
        <f t="shared" si="1"/>
        <v>0</v>
      </c>
      <c r="Z9" s="34">
        <f t="shared" si="2"/>
        <v>14</v>
      </c>
      <c r="AA9" s="34">
        <f t="shared" si="3"/>
        <v>0</v>
      </c>
      <c r="AB9" t="str">
        <f t="shared" si="4"/>
        <v>NA</v>
      </c>
      <c r="AC9">
        <v>1</v>
      </c>
      <c r="AD9" s="31" t="str">
        <f>Critères!$B9</f>
        <v>1.7</v>
      </c>
      <c r="AE9" s="31" t="str">
        <f>Critères!$A3</f>
        <v>IMAGES</v>
      </c>
      <c r="AF9" s="31" t="str">
        <f>'P01'!$E10</f>
        <v>N</v>
      </c>
      <c r="AG9" s="31" t="str">
        <f>'P02'!$E10</f>
        <v>N</v>
      </c>
      <c r="AH9" s="31" t="str">
        <f>'P03'!$E10</f>
        <v>N</v>
      </c>
      <c r="AI9" s="31" t="str">
        <f>'P04'!$E10</f>
        <v>N</v>
      </c>
      <c r="AJ9" s="31" t="str">
        <f>'P05'!$E10</f>
        <v>N</v>
      </c>
      <c r="AK9" s="31" t="str">
        <f>'P06'!$E10</f>
        <v>N</v>
      </c>
      <c r="AL9" s="31" t="str">
        <f>'P07'!$E10</f>
        <v>N</v>
      </c>
      <c r="AM9" s="31" t="str">
        <f>'P08'!$E10</f>
        <v>N</v>
      </c>
      <c r="AN9" s="31" t="str">
        <f>'P09'!$E10</f>
        <v>N</v>
      </c>
      <c r="AO9" s="31" t="str">
        <f>'P10'!$E10</f>
        <v>N</v>
      </c>
      <c r="AP9" s="31" t="str">
        <f>'P11'!$E10</f>
        <v>N</v>
      </c>
      <c r="AQ9" s="31" t="str">
        <f>'P12'!$E10</f>
        <v>N</v>
      </c>
      <c r="AR9" s="31" t="str">
        <f>'P13'!$E10</f>
        <v>N</v>
      </c>
      <c r="AS9" s="31" t="str">
        <f>'P14'!$E10</f>
        <v>N</v>
      </c>
      <c r="AT9" s="31" t="str">
        <f>'P15'!$E10</f>
        <v>N</v>
      </c>
      <c r="AU9" s="31" t="str">
        <f>'P16'!$E10</f>
        <v>N</v>
      </c>
      <c r="AV9" s="31" t="str">
        <f>'P17'!$E10</f>
        <v>N</v>
      </c>
      <c r="AW9" s="31" t="str">
        <f>'P18'!$E10</f>
        <v>N</v>
      </c>
      <c r="AX9" s="31" t="str">
        <f>'P19'!$E10</f>
        <v>N</v>
      </c>
      <c r="AY9" s="31" t="str">
        <f>'P20'!$E10</f>
        <v>N</v>
      </c>
      <c r="AZ9" s="34">
        <f t="shared" si="5"/>
        <v>0</v>
      </c>
    </row>
    <row r="10" spans="1:52">
      <c r="A10">
        <v>1</v>
      </c>
      <c r="B10" s="31" t="str">
        <f>Critères!$B10</f>
        <v>1.8</v>
      </c>
      <c r="C10" s="31" t="str">
        <f>Critères!$A3</f>
        <v>IMAGES</v>
      </c>
      <c r="D10" s="31" t="str">
        <f>'P01'!$D11</f>
        <v>NA</v>
      </c>
      <c r="E10" s="31" t="str">
        <f>'P02'!$D11</f>
        <v>NA</v>
      </c>
      <c r="F10" s="31" t="str">
        <f>'P03'!$D11</f>
        <v>NA</v>
      </c>
      <c r="G10" s="31" t="str">
        <f>'P04'!$D11</f>
        <v>NA</v>
      </c>
      <c r="H10" s="31" t="str">
        <f>'P05'!$D11</f>
        <v>NA</v>
      </c>
      <c r="I10" s="31" t="str">
        <f>'P06'!$D11</f>
        <v>NA</v>
      </c>
      <c r="J10" s="31" t="str">
        <f>'P07'!$D11</f>
        <v>NA</v>
      </c>
      <c r="K10" s="31" t="str">
        <f>'P08'!$D11</f>
        <v>NA</v>
      </c>
      <c r="L10" s="31" t="str">
        <f>'P09'!$D11</f>
        <v>NA</v>
      </c>
      <c r="M10" s="31" t="str">
        <f>'P10'!$D11</f>
        <v>NA</v>
      </c>
      <c r="N10" s="31" t="str">
        <f>'P11'!$D11</f>
        <v>NA</v>
      </c>
      <c r="O10" s="31" t="str">
        <f>'P12'!$D11</f>
        <v>NA</v>
      </c>
      <c r="P10" s="31" t="str">
        <f>'P13'!$D11</f>
        <v>NA</v>
      </c>
      <c r="Q10" s="31" t="str">
        <f>'P14'!$D11</f>
        <v>NA</v>
      </c>
      <c r="S10" s="31"/>
      <c r="T10" s="31"/>
      <c r="U10" s="31"/>
      <c r="V10" s="31"/>
      <c r="W10" s="31"/>
      <c r="X10" s="34">
        <f t="shared" si="0"/>
        <v>0</v>
      </c>
      <c r="Y10" s="34">
        <f t="shared" si="1"/>
        <v>0</v>
      </c>
      <c r="Z10" s="34">
        <f t="shared" si="2"/>
        <v>14</v>
      </c>
      <c r="AA10" s="34">
        <f t="shared" si="3"/>
        <v>0</v>
      </c>
      <c r="AB10" t="str">
        <f t="shared" si="4"/>
        <v>NA</v>
      </c>
      <c r="AC10">
        <v>1</v>
      </c>
      <c r="AD10" s="31" t="str">
        <f>Critères!$B10</f>
        <v>1.8</v>
      </c>
      <c r="AE10" s="31" t="str">
        <f>Critères!$A3</f>
        <v>IMAGES</v>
      </c>
      <c r="AF10" s="31" t="str">
        <f>'P01'!$E11</f>
        <v>N</v>
      </c>
      <c r="AG10" s="31" t="str">
        <f>'P02'!$E11</f>
        <v>N</v>
      </c>
      <c r="AH10" s="31" t="str">
        <f>'P03'!$E11</f>
        <v>N</v>
      </c>
      <c r="AI10" s="31" t="str">
        <f>'P04'!$E11</f>
        <v>N</v>
      </c>
      <c r="AJ10" s="31" t="str">
        <f>'P05'!$E11</f>
        <v>N</v>
      </c>
      <c r="AK10" s="31" t="str">
        <f>'P06'!$E11</f>
        <v>N</v>
      </c>
      <c r="AL10" s="31" t="str">
        <f>'P07'!$E11</f>
        <v>N</v>
      </c>
      <c r="AM10" s="31" t="str">
        <f>'P08'!$E11</f>
        <v>N</v>
      </c>
      <c r="AN10" s="31" t="str">
        <f>'P09'!$E11</f>
        <v>N</v>
      </c>
      <c r="AO10" s="31" t="str">
        <f>'P10'!$E11</f>
        <v>N</v>
      </c>
      <c r="AP10" s="31" t="str">
        <f>'P11'!$E11</f>
        <v>N</v>
      </c>
      <c r="AQ10" s="31" t="str">
        <f>'P12'!$E11</f>
        <v>N</v>
      </c>
      <c r="AR10" s="31" t="str">
        <f>'P13'!$E11</f>
        <v>N</v>
      </c>
      <c r="AS10" s="31" t="str">
        <f>'P14'!$E11</f>
        <v>N</v>
      </c>
      <c r="AT10" s="31" t="str">
        <f>'P15'!$E11</f>
        <v>N</v>
      </c>
      <c r="AU10" s="31" t="str">
        <f>'P16'!$E11</f>
        <v>N</v>
      </c>
      <c r="AV10" s="31" t="str">
        <f>'P17'!$E11</f>
        <v>N</v>
      </c>
      <c r="AW10" s="31" t="str">
        <f>'P18'!$E11</f>
        <v>N</v>
      </c>
      <c r="AX10" s="31" t="str">
        <f>'P19'!$E11</f>
        <v>N</v>
      </c>
      <c r="AY10" s="31" t="str">
        <f>'P20'!$E11</f>
        <v>N</v>
      </c>
      <c r="AZ10" s="34">
        <f t="shared" si="5"/>
        <v>0</v>
      </c>
    </row>
    <row r="11" spans="1:52">
      <c r="A11">
        <v>1</v>
      </c>
      <c r="B11" s="31" t="str">
        <f>Critères!$B11</f>
        <v>1.9</v>
      </c>
      <c r="C11" s="31" t="str">
        <f>Critères!$A3</f>
        <v>IMAGES</v>
      </c>
      <c r="D11" s="31" t="str">
        <f>'P01'!$D12</f>
        <v>NA</v>
      </c>
      <c r="E11" s="31" t="str">
        <f>'P02'!$D12</f>
        <v>NA</v>
      </c>
      <c r="F11" s="31" t="str">
        <f>'P03'!$D12</f>
        <v>NA</v>
      </c>
      <c r="G11" s="31" t="str">
        <f>'P04'!$D12</f>
        <v>NA</v>
      </c>
      <c r="H11" s="31" t="str">
        <f>'P05'!$D12</f>
        <v>NA</v>
      </c>
      <c r="I11" s="31" t="str">
        <f>'P06'!$D12</f>
        <v>NA</v>
      </c>
      <c r="J11" s="31" t="str">
        <f>'P07'!$D12</f>
        <v>NA</v>
      </c>
      <c r="K11" s="31" t="str">
        <f>'P08'!$D12</f>
        <v>NA</v>
      </c>
      <c r="L11" s="31" t="str">
        <f>'P09'!$D12</f>
        <v>NA</v>
      </c>
      <c r="M11" s="31" t="str">
        <f>'P10'!$D12</f>
        <v>NA</v>
      </c>
      <c r="N11" s="31" t="str">
        <f>'P11'!$D12</f>
        <v>NA</v>
      </c>
      <c r="O11" s="31" t="str">
        <f>'P12'!$D12</f>
        <v>NA</v>
      </c>
      <c r="P11" s="31" t="str">
        <f>'P13'!$D12</f>
        <v>NA</v>
      </c>
      <c r="Q11" s="31" t="str">
        <f>'P14'!$D12</f>
        <v>NA</v>
      </c>
      <c r="S11" s="31"/>
      <c r="T11" s="31"/>
      <c r="U11" s="31"/>
      <c r="V11" s="31"/>
      <c r="W11" s="31"/>
      <c r="X11" s="34">
        <f t="shared" si="0"/>
        <v>0</v>
      </c>
      <c r="Y11" s="34">
        <f t="shared" si="1"/>
        <v>0</v>
      </c>
      <c r="Z11" s="34">
        <f t="shared" si="2"/>
        <v>14</v>
      </c>
      <c r="AA11" s="34">
        <f t="shared" si="3"/>
        <v>0</v>
      </c>
      <c r="AB11" t="str">
        <f t="shared" si="4"/>
        <v>NA</v>
      </c>
      <c r="AC11">
        <v>1</v>
      </c>
      <c r="AD11" s="31" t="str">
        <f>Critères!$B11</f>
        <v>1.9</v>
      </c>
      <c r="AE11" s="31" t="str">
        <f>Critères!$A3</f>
        <v>IMAGES</v>
      </c>
      <c r="AF11" s="31" t="str">
        <f>'P01'!$E12</f>
        <v>N</v>
      </c>
      <c r="AG11" s="31" t="str">
        <f>'P02'!$E12</f>
        <v>N</v>
      </c>
      <c r="AH11" s="31" t="str">
        <f>'P03'!$E12</f>
        <v>N</v>
      </c>
      <c r="AI11" s="31" t="str">
        <f>'P04'!$E12</f>
        <v>N</v>
      </c>
      <c r="AJ11" s="31" t="str">
        <f>'P05'!$E12</f>
        <v>N</v>
      </c>
      <c r="AK11" s="31" t="str">
        <f>'P06'!$E12</f>
        <v>N</v>
      </c>
      <c r="AL11" s="31" t="str">
        <f>'P07'!$E12</f>
        <v>N</v>
      </c>
      <c r="AM11" s="31" t="str">
        <f>'P08'!$E12</f>
        <v>N</v>
      </c>
      <c r="AN11" s="31" t="str">
        <f>'P09'!$E12</f>
        <v>N</v>
      </c>
      <c r="AO11" s="31" t="str">
        <f>'P10'!$E12</f>
        <v>N</v>
      </c>
      <c r="AP11" s="31" t="str">
        <f>'P11'!$E12</f>
        <v>N</v>
      </c>
      <c r="AQ11" s="31" t="str">
        <f>'P12'!$E12</f>
        <v>N</v>
      </c>
      <c r="AR11" s="31" t="str">
        <f>'P13'!$E12</f>
        <v>N</v>
      </c>
      <c r="AS11" s="31" t="str">
        <f>'P14'!$E12</f>
        <v>N</v>
      </c>
      <c r="AT11" s="31" t="str">
        <f>'P15'!$E12</f>
        <v>N</v>
      </c>
      <c r="AU11" s="31" t="str">
        <f>'P16'!$E12</f>
        <v>N</v>
      </c>
      <c r="AV11" s="31" t="str">
        <f>'P17'!$E12</f>
        <v>N</v>
      </c>
      <c r="AW11" s="31" t="str">
        <f>'P18'!$E12</f>
        <v>N</v>
      </c>
      <c r="AX11" s="31" t="str">
        <f>'P19'!$E12</f>
        <v>N</v>
      </c>
      <c r="AY11" s="31" t="str">
        <f>'P20'!$E12</f>
        <v>N</v>
      </c>
      <c r="AZ11" s="34">
        <f t="shared" si="5"/>
        <v>0</v>
      </c>
    </row>
    <row r="12" spans="1:52">
      <c r="A12" s="37"/>
      <c r="B12" s="38"/>
      <c r="C12" s="38"/>
      <c r="D12" s="38"/>
      <c r="E12" s="38"/>
      <c r="F12" s="38"/>
      <c r="G12" s="38"/>
      <c r="H12" s="38"/>
      <c r="I12" s="38"/>
      <c r="J12" s="38"/>
      <c r="K12" s="38"/>
      <c r="L12" s="38"/>
      <c r="M12" s="38"/>
      <c r="N12" s="38"/>
      <c r="O12" s="38"/>
      <c r="P12" s="38"/>
      <c r="Q12" s="38"/>
      <c r="R12" s="38"/>
      <c r="S12" s="38"/>
      <c r="T12" s="38"/>
      <c r="U12" s="38"/>
      <c r="V12" s="38"/>
      <c r="W12" s="38"/>
      <c r="X12" s="39">
        <f>SUM(X3:X11)</f>
        <v>28</v>
      </c>
      <c r="Y12" s="39">
        <f>SUM(Y3:Y11)</f>
        <v>13</v>
      </c>
      <c r="Z12" s="39">
        <f>SUM(Z3:Z11)</f>
        <v>85</v>
      </c>
      <c r="AA12" s="39">
        <f>SUM(AA3:AA11)</f>
        <v>0</v>
      </c>
      <c r="AC12" s="37"/>
      <c r="AD12" s="38"/>
      <c r="AE12" s="38"/>
      <c r="AF12" s="38"/>
      <c r="AG12" s="38"/>
      <c r="AH12" s="38"/>
      <c r="AI12" s="38"/>
      <c r="AJ12" s="38"/>
      <c r="AK12" s="38"/>
      <c r="AL12" s="38"/>
      <c r="AM12" s="38"/>
      <c r="AN12" s="38"/>
      <c r="AO12" s="38"/>
      <c r="AP12" s="38"/>
      <c r="AQ12" s="38"/>
      <c r="AR12" s="38"/>
      <c r="AS12" s="38"/>
      <c r="AT12" s="38"/>
      <c r="AU12" s="38"/>
      <c r="AV12" s="38"/>
      <c r="AW12" s="38"/>
      <c r="AX12" s="38"/>
      <c r="AY12" s="38"/>
      <c r="AZ12" s="39">
        <f>SUM(AZ1:AZ11)</f>
        <v>0</v>
      </c>
    </row>
    <row r="13" spans="1:52">
      <c r="A13">
        <v>2</v>
      </c>
      <c r="B13" s="31" t="str">
        <f>Critères!$B12</f>
        <v>2.1</v>
      </c>
      <c r="C13" s="31" t="str">
        <f>Critères!$A12</f>
        <v>CADRES</v>
      </c>
      <c r="D13" s="31" t="str">
        <f>'P01'!$D13</f>
        <v>NC</v>
      </c>
      <c r="E13" s="31" t="str">
        <f>'P02'!$D13</f>
        <v>NC</v>
      </c>
      <c r="F13" s="31" t="str">
        <f>'P03'!$D13</f>
        <v>NC</v>
      </c>
      <c r="G13" s="31" t="str">
        <f>'P04'!$D13</f>
        <v>NC</v>
      </c>
      <c r="H13" s="31" t="str">
        <f>'P05'!$D13</f>
        <v>NC</v>
      </c>
      <c r="I13" s="31" t="str">
        <f>'P06'!$D13</f>
        <v>NC</v>
      </c>
      <c r="J13" s="31" t="str">
        <f>'P07'!$D13</f>
        <v>NC</v>
      </c>
      <c r="K13" s="31" t="str">
        <f>'P08'!$D13</f>
        <v>NC</v>
      </c>
      <c r="L13" s="31" t="str">
        <f>'P09'!$D13</f>
        <v>NC</v>
      </c>
      <c r="M13" s="31" t="str">
        <f>'P10'!$D13</f>
        <v>NC</v>
      </c>
      <c r="N13" s="31" t="str">
        <f>'P11'!$D13</f>
        <v>NC</v>
      </c>
      <c r="O13" s="31" t="str">
        <f>'P12'!$D13</f>
        <v>NC</v>
      </c>
      <c r="P13" s="31" t="str">
        <f>'P13'!$D13</f>
        <v>NC</v>
      </c>
      <c r="Q13" s="31" t="str">
        <f>'P14'!$D13</f>
        <v>NC</v>
      </c>
      <c r="S13" s="31"/>
      <c r="T13" s="31"/>
      <c r="U13" s="31"/>
      <c r="V13" s="31"/>
      <c r="W13" s="31"/>
      <c r="X13" s="34">
        <f>COUNTIF(D13:W13,"C")</f>
        <v>0</v>
      </c>
      <c r="Y13" s="34">
        <f>COUNTIF(D13:W13,"NC")</f>
        <v>14</v>
      </c>
      <c r="Z13" s="34">
        <f>COUNTIF(D13:W13,"NA")</f>
        <v>0</v>
      </c>
      <c r="AA13" s="34">
        <f>COUNTIF(D13:W13,"NT")</f>
        <v>0</v>
      </c>
      <c r="AB13" t="str">
        <f>IF(Y13&gt;0,"NC",IF(X13&gt;0,"C",IF(AA13&gt;0,"NT","NA")))</f>
        <v>NC</v>
      </c>
      <c r="AC13">
        <v>2</v>
      </c>
      <c r="AD13" s="31" t="str">
        <f>Critères!$B12</f>
        <v>2.1</v>
      </c>
      <c r="AE13" s="31" t="str">
        <f>Critères!$A12</f>
        <v>CADRES</v>
      </c>
      <c r="AF13" s="31" t="str">
        <f>'P01'!$E13</f>
        <v>N</v>
      </c>
      <c r="AG13" s="31" t="str">
        <f>'P02'!$E13</f>
        <v>N</v>
      </c>
      <c r="AH13" s="31" t="str">
        <f>'P03'!$E13</f>
        <v>N</v>
      </c>
      <c r="AI13" s="31" t="str">
        <f>'P04'!$E13</f>
        <v>N</v>
      </c>
      <c r="AJ13" s="31" t="str">
        <f>'P05'!$E13</f>
        <v>N</v>
      </c>
      <c r="AK13" s="31" t="str">
        <f>'P06'!$E13</f>
        <v>N</v>
      </c>
      <c r="AL13" s="31" t="str">
        <f>'P07'!$E13</f>
        <v>N</v>
      </c>
      <c r="AM13" s="31" t="str">
        <f>'P08'!$E13</f>
        <v>N</v>
      </c>
      <c r="AN13" s="31" t="str">
        <f>'P09'!$E13</f>
        <v>N</v>
      </c>
      <c r="AO13" s="31" t="str">
        <f>'P10'!$E13</f>
        <v>N</v>
      </c>
      <c r="AP13" s="31" t="str">
        <f>'P11'!$E13</f>
        <v>N</v>
      </c>
      <c r="AQ13" s="31" t="str">
        <f>'P12'!$E13</f>
        <v>N</v>
      </c>
      <c r="AR13" s="31" t="str">
        <f>'P13'!$E13</f>
        <v>N</v>
      </c>
      <c r="AS13" s="31" t="str">
        <f>'P14'!$E13</f>
        <v>N</v>
      </c>
      <c r="AT13" s="31" t="str">
        <f>'P15'!$E13</f>
        <v>N</v>
      </c>
      <c r="AU13" s="31" t="str">
        <f>'P16'!$E13</f>
        <v>N</v>
      </c>
      <c r="AV13" s="31" t="str">
        <f>'P17'!$E13</f>
        <v>N</v>
      </c>
      <c r="AW13" s="31" t="str">
        <f>'P18'!$E13</f>
        <v>N</v>
      </c>
      <c r="AX13" s="31" t="str">
        <f>'P19'!$E13</f>
        <v>N</v>
      </c>
      <c r="AY13" s="31" t="str">
        <f>'P20'!$E13</f>
        <v>N</v>
      </c>
      <c r="AZ13" s="34">
        <f>COUNTIF(AF13:AY13,"D")</f>
        <v>0</v>
      </c>
    </row>
    <row r="14" spans="1:52">
      <c r="A14">
        <v>2</v>
      </c>
      <c r="B14" s="31" t="str">
        <f>Critères!$B13</f>
        <v>2.2</v>
      </c>
      <c r="C14" s="31" t="str">
        <f>Critères!$A12</f>
        <v>CADRES</v>
      </c>
      <c r="D14" s="31" t="str">
        <f>'P01'!$D14</f>
        <v>NC</v>
      </c>
      <c r="E14" s="31" t="str">
        <f>'P02'!$D14</f>
        <v>NC</v>
      </c>
      <c r="F14" s="31" t="str">
        <f>'P03'!$D14</f>
        <v>NC</v>
      </c>
      <c r="G14" s="31" t="str">
        <f>'P04'!$D14</f>
        <v>NC</v>
      </c>
      <c r="H14" s="31" t="str">
        <f>'P05'!$D14</f>
        <v>NC</v>
      </c>
      <c r="I14" s="31" t="str">
        <f>'P06'!$D14</f>
        <v>NC</v>
      </c>
      <c r="J14" s="31" t="str">
        <f>'P07'!$D14</f>
        <v>NC</v>
      </c>
      <c r="K14" s="31" t="str">
        <f>'P08'!$D14</f>
        <v>NC</v>
      </c>
      <c r="L14" s="31" t="str">
        <f>'P09'!$D14</f>
        <v>NC</v>
      </c>
      <c r="M14" s="31" t="str">
        <f>'P10'!$D14</f>
        <v>NC</v>
      </c>
      <c r="N14" s="31" t="str">
        <f>'P11'!$D14</f>
        <v>NC</v>
      </c>
      <c r="O14" s="31" t="str">
        <f>'P12'!$D14</f>
        <v>NC</v>
      </c>
      <c r="P14" s="31" t="str">
        <f>'P13'!$D14</f>
        <v>NC</v>
      </c>
      <c r="Q14" s="31" t="str">
        <f>'P14'!$D14</f>
        <v>NC</v>
      </c>
      <c r="S14" s="31"/>
      <c r="T14" s="31"/>
      <c r="U14" s="31"/>
      <c r="V14" s="31"/>
      <c r="W14" s="31"/>
      <c r="X14" s="34">
        <f>COUNTIF(D14:W14,"C")</f>
        <v>0</v>
      </c>
      <c r="Y14" s="34">
        <f>COUNTIF(D14:W14,"NC")</f>
        <v>14</v>
      </c>
      <c r="Z14" s="34">
        <f>COUNTIF(D14:W14,"NA")</f>
        <v>0</v>
      </c>
      <c r="AA14" s="34">
        <f>COUNTIF(D14:W14,"NT")</f>
        <v>0</v>
      </c>
      <c r="AB14" t="str">
        <f>IF(Y14&gt;0,"NC",IF(X14&gt;0,"C",IF(AA14&gt;0,"NT","NA")))</f>
        <v>NC</v>
      </c>
      <c r="AC14">
        <v>2</v>
      </c>
      <c r="AD14" s="31" t="str">
        <f>Critères!$B13</f>
        <v>2.2</v>
      </c>
      <c r="AE14" s="31" t="str">
        <f>Critères!$A12</f>
        <v>CADRES</v>
      </c>
      <c r="AF14" s="31" t="str">
        <f>'P01'!$E14</f>
        <v>N</v>
      </c>
      <c r="AG14" s="31" t="str">
        <f>'P02'!$E14</f>
        <v>N</v>
      </c>
      <c r="AH14" s="31" t="str">
        <f>'P03'!$E14</f>
        <v>N</v>
      </c>
      <c r="AI14" s="31" t="str">
        <f>'P04'!$E14</f>
        <v>N</v>
      </c>
      <c r="AJ14" s="31" t="str">
        <f>'P05'!$E14</f>
        <v>N</v>
      </c>
      <c r="AK14" s="31" t="str">
        <f>'P06'!$E14</f>
        <v>N</v>
      </c>
      <c r="AL14" s="31" t="str">
        <f>'P07'!$E14</f>
        <v>N</v>
      </c>
      <c r="AM14" s="31" t="str">
        <f>'P08'!$E14</f>
        <v>N</v>
      </c>
      <c r="AN14" s="31" t="str">
        <f>'P09'!$E14</f>
        <v>N</v>
      </c>
      <c r="AO14" s="31" t="str">
        <f>'P10'!$E14</f>
        <v>N</v>
      </c>
      <c r="AP14" s="31" t="str">
        <f>'P11'!$E14</f>
        <v>N</v>
      </c>
      <c r="AQ14" s="31" t="str">
        <f>'P12'!$E14</f>
        <v>N</v>
      </c>
      <c r="AR14" s="31" t="str">
        <f>'P13'!$E14</f>
        <v>N</v>
      </c>
      <c r="AS14" s="31" t="str">
        <f>'P14'!$E14</f>
        <v>N</v>
      </c>
      <c r="AT14" s="31" t="str">
        <f>'P15'!$E14</f>
        <v>N</v>
      </c>
      <c r="AU14" s="31" t="str">
        <f>'P16'!$E14</f>
        <v>N</v>
      </c>
      <c r="AV14" s="31" t="str">
        <f>'P17'!$E14</f>
        <v>N</v>
      </c>
      <c r="AW14" s="31" t="str">
        <f>'P18'!$E14</f>
        <v>N</v>
      </c>
      <c r="AX14" s="31" t="str">
        <f>'P19'!$E14</f>
        <v>N</v>
      </c>
      <c r="AY14" s="31" t="str">
        <f>'P20'!$E14</f>
        <v>N</v>
      </c>
      <c r="AZ14" s="34">
        <f>COUNTIF(AF14:AY14,"D")</f>
        <v>0</v>
      </c>
    </row>
    <row r="15" spans="1:52">
      <c r="A15" s="37"/>
      <c r="B15" s="38"/>
      <c r="C15" s="38"/>
      <c r="D15" s="38"/>
      <c r="E15" s="38"/>
      <c r="F15" s="38"/>
      <c r="G15" s="38"/>
      <c r="H15" s="38"/>
      <c r="I15" s="38"/>
      <c r="J15" s="38"/>
      <c r="K15" s="38"/>
      <c r="L15" s="38"/>
      <c r="M15" s="38"/>
      <c r="N15" s="38"/>
      <c r="O15" s="38"/>
      <c r="P15" s="38"/>
      <c r="Q15" s="38"/>
      <c r="R15" s="38"/>
      <c r="S15" s="38"/>
      <c r="T15" s="38"/>
      <c r="U15" s="38"/>
      <c r="V15" s="38"/>
      <c r="W15" s="38"/>
      <c r="X15" s="39">
        <f>SUM(X13:X14)</f>
        <v>0</v>
      </c>
      <c r="Y15" s="39">
        <f>SUM(Y13:Y14)</f>
        <v>28</v>
      </c>
      <c r="Z15" s="39">
        <f>SUM(Z13:Z14)</f>
        <v>0</v>
      </c>
      <c r="AA15" s="39">
        <f>SUM(AA13:AA14)</f>
        <v>0</v>
      </c>
      <c r="AC15" s="37"/>
      <c r="AD15" s="38"/>
      <c r="AE15" s="38"/>
      <c r="AF15" s="38"/>
      <c r="AG15" s="38"/>
      <c r="AH15" s="38"/>
      <c r="AI15" s="38"/>
      <c r="AJ15" s="38"/>
      <c r="AK15" s="38"/>
      <c r="AL15" s="38"/>
      <c r="AM15" s="38"/>
      <c r="AN15" s="38"/>
      <c r="AO15" s="38"/>
      <c r="AP15" s="38"/>
      <c r="AQ15" s="38"/>
      <c r="AR15" s="38"/>
      <c r="AS15" s="38"/>
      <c r="AT15" s="38"/>
      <c r="AU15" s="38"/>
      <c r="AV15" s="38"/>
      <c r="AW15" s="38"/>
      <c r="AX15" s="38"/>
      <c r="AY15" s="38"/>
      <c r="AZ15" s="39">
        <f>SUM(AZ13:AZ14)</f>
        <v>0</v>
      </c>
    </row>
    <row r="16" spans="1:52">
      <c r="A16">
        <v>3</v>
      </c>
      <c r="B16" s="31" t="str">
        <f>Critères!$B14</f>
        <v>3.1</v>
      </c>
      <c r="C16" s="31" t="str">
        <f>Critères!$A14</f>
        <v>COULEURS</v>
      </c>
      <c r="D16" s="31" t="str">
        <f>'P01'!$D15</f>
        <v>C</v>
      </c>
      <c r="E16" s="31" t="str">
        <f>'P02'!$D15</f>
        <v>C</v>
      </c>
      <c r="F16" s="31" t="str">
        <f>'P03'!$D15</f>
        <v>C</v>
      </c>
      <c r="G16" s="31" t="str">
        <f>'P04'!$D15</f>
        <v>C</v>
      </c>
      <c r="H16" s="31" t="str">
        <f>'P05'!$D15</f>
        <v>C</v>
      </c>
      <c r="I16" s="31" t="str">
        <f>'P06'!$D15</f>
        <v>C</v>
      </c>
      <c r="J16" s="31" t="str">
        <f>'P07'!$D15</f>
        <v>C</v>
      </c>
      <c r="K16" s="31" t="str">
        <f>'P08'!$D15</f>
        <v>C</v>
      </c>
      <c r="L16" s="31" t="str">
        <f>'P09'!$D15</f>
        <v>C</v>
      </c>
      <c r="M16" s="31" t="str">
        <f>'P10'!$D15</f>
        <v>C</v>
      </c>
      <c r="N16" s="31" t="str">
        <f>'P11'!$D15</f>
        <v>C</v>
      </c>
      <c r="O16" s="31" t="str">
        <f>'P12'!$D15</f>
        <v>C</v>
      </c>
      <c r="P16" s="31" t="str">
        <f>'P13'!$D15</f>
        <v>C</v>
      </c>
      <c r="Q16" s="31" t="str">
        <f>'P14'!$D15</f>
        <v>C</v>
      </c>
      <c r="S16" s="31"/>
      <c r="T16" s="31"/>
      <c r="U16" s="31"/>
      <c r="V16" s="31"/>
      <c r="W16" s="31"/>
      <c r="X16" s="34">
        <f>COUNTIF(D16:W16,"C")</f>
        <v>14</v>
      </c>
      <c r="Y16" s="34">
        <f>COUNTIF(D16:W16,"NC")</f>
        <v>0</v>
      </c>
      <c r="Z16" s="34">
        <f>COUNTIF(D16:W16,"NA")</f>
        <v>0</v>
      </c>
      <c r="AA16" s="34">
        <f>COUNTIF(D16:W16,"NT")</f>
        <v>0</v>
      </c>
      <c r="AB16" t="str">
        <f>IF(Y16&gt;0,"NC",IF(X16&gt;0,"C",IF(AA16&gt;0,"NT","NA")))</f>
        <v>C</v>
      </c>
      <c r="AC16">
        <v>3</v>
      </c>
      <c r="AD16" s="31" t="str">
        <f>Critères!$B14</f>
        <v>3.1</v>
      </c>
      <c r="AE16" s="31" t="str">
        <f>Critères!$A14</f>
        <v>COULEURS</v>
      </c>
      <c r="AF16" s="31" t="str">
        <f>'P01'!$E15</f>
        <v>N</v>
      </c>
      <c r="AG16" s="31" t="str">
        <f>'P02'!$E15</f>
        <v>N</v>
      </c>
      <c r="AH16" s="31" t="str">
        <f>'P03'!$E15</f>
        <v>N</v>
      </c>
      <c r="AI16" s="31" t="str">
        <f>'P04'!$E15</f>
        <v>N</v>
      </c>
      <c r="AJ16" s="31" t="str">
        <f>'P05'!$E15</f>
        <v>N</v>
      </c>
      <c r="AK16" s="31" t="str">
        <f>'P06'!$E15</f>
        <v>N</v>
      </c>
      <c r="AL16" s="31" t="str">
        <f>'P07'!$E15</f>
        <v>N</v>
      </c>
      <c r="AM16" s="31" t="str">
        <f>'P08'!$E15</f>
        <v>N</v>
      </c>
      <c r="AN16" s="31" t="str">
        <f>'P09'!$E15</f>
        <v>N</v>
      </c>
      <c r="AO16" s="31" t="str">
        <f>'P10'!$E15</f>
        <v>N</v>
      </c>
      <c r="AP16" s="31" t="str">
        <f>'P11'!$E15</f>
        <v>N</v>
      </c>
      <c r="AQ16" s="31" t="str">
        <f>'P12'!$E15</f>
        <v>N</v>
      </c>
      <c r="AR16" s="31" t="str">
        <f>'P13'!$E15</f>
        <v>N</v>
      </c>
      <c r="AS16" s="31" t="str">
        <f>'P14'!$E15</f>
        <v>N</v>
      </c>
      <c r="AT16" s="31" t="str">
        <f>'P15'!$E15</f>
        <v>N</v>
      </c>
      <c r="AU16" s="31" t="str">
        <f>'P16'!$E15</f>
        <v>N</v>
      </c>
      <c r="AV16" s="31" t="str">
        <f>'P17'!$E15</f>
        <v>N</v>
      </c>
      <c r="AW16" s="31" t="str">
        <f>'P18'!$E15</f>
        <v>N</v>
      </c>
      <c r="AX16" s="31" t="str">
        <f>'P19'!$E15</f>
        <v>N</v>
      </c>
      <c r="AY16" s="31" t="str">
        <f>'P20'!$E15</f>
        <v>N</v>
      </c>
      <c r="AZ16" s="34">
        <f>COUNTIF(AF16:AY16,"D")</f>
        <v>0</v>
      </c>
    </row>
    <row r="17" spans="1:52">
      <c r="A17">
        <v>3</v>
      </c>
      <c r="B17" s="31" t="str">
        <f>Critères!$B15</f>
        <v>3.2</v>
      </c>
      <c r="C17" s="31" t="str">
        <f>Critères!$A14</f>
        <v>COULEURS</v>
      </c>
      <c r="D17" s="31" t="str">
        <f>'P01'!$D16</f>
        <v>NC</v>
      </c>
      <c r="E17" s="31" t="str">
        <f>'P02'!$D16</f>
        <v>C</v>
      </c>
      <c r="F17" s="31" t="str">
        <f>'P03'!$D16</f>
        <v>C</v>
      </c>
      <c r="G17" s="31" t="str">
        <f>'P04'!$D16</f>
        <v>C</v>
      </c>
      <c r="H17" s="31" t="str">
        <f>'P05'!$D16</f>
        <v>C</v>
      </c>
      <c r="I17" s="31" t="str">
        <f>'P06'!$D16</f>
        <v>C</v>
      </c>
      <c r="J17" s="31" t="str">
        <f>'P07'!$D16</f>
        <v>NC</v>
      </c>
      <c r="K17" s="31" t="str">
        <f>'P08'!$D16</f>
        <v>NC</v>
      </c>
      <c r="L17" s="31" t="str">
        <f>'P09'!$D16</f>
        <v>NC</v>
      </c>
      <c r="M17" s="31" t="str">
        <f>'P10'!$D16</f>
        <v>NC</v>
      </c>
      <c r="N17" s="31" t="str">
        <f>'P11'!$D16</f>
        <v>C</v>
      </c>
      <c r="O17" s="31" t="str">
        <f>'P12'!$D16</f>
        <v>C</v>
      </c>
      <c r="P17" s="31" t="str">
        <f>'P13'!$D16</f>
        <v>C</v>
      </c>
      <c r="Q17" s="31" t="str">
        <f>'P14'!$D16</f>
        <v>C</v>
      </c>
      <c r="S17" s="31"/>
      <c r="T17" s="31"/>
      <c r="U17" s="31"/>
      <c r="V17" s="31"/>
      <c r="W17" s="31"/>
      <c r="X17" s="34">
        <f>COUNTIF(D17:W17,"C")</f>
        <v>9</v>
      </c>
      <c r="Y17" s="34">
        <f>COUNTIF(D17:W17,"NC")</f>
        <v>5</v>
      </c>
      <c r="Z17" s="34">
        <f>COUNTIF(D17:W17,"NA")</f>
        <v>0</v>
      </c>
      <c r="AA17" s="34">
        <f>COUNTIF(D17:W17,"NT")</f>
        <v>0</v>
      </c>
      <c r="AB17" t="str">
        <f>IF(Y17&gt;0,"NC",IF(X17&gt;0,"C",IF(AA17&gt;0,"NT","NA")))</f>
        <v>NC</v>
      </c>
      <c r="AC17">
        <v>3</v>
      </c>
      <c r="AD17" s="31" t="str">
        <f>Critères!$B15</f>
        <v>3.2</v>
      </c>
      <c r="AE17" s="31" t="str">
        <f>Critères!$A14</f>
        <v>COULEURS</v>
      </c>
      <c r="AF17" s="31" t="str">
        <f>'P01'!$E16</f>
        <v>N</v>
      </c>
      <c r="AG17" s="31" t="str">
        <f>'P02'!$E16</f>
        <v>N</v>
      </c>
      <c r="AH17" s="31" t="str">
        <f>'P03'!$E16</f>
        <v>N</v>
      </c>
      <c r="AI17" s="31" t="str">
        <f>'P04'!$E16</f>
        <v>N</v>
      </c>
      <c r="AJ17" s="31" t="str">
        <f>'P05'!$E16</f>
        <v>N</v>
      </c>
      <c r="AK17" s="31" t="str">
        <f>'P06'!$E16</f>
        <v>N</v>
      </c>
      <c r="AL17" s="31" t="str">
        <f>'P07'!$E16</f>
        <v>N</v>
      </c>
      <c r="AM17" s="31" t="str">
        <f>'P08'!$E16</f>
        <v>N</v>
      </c>
      <c r="AN17" s="31" t="str">
        <f>'P09'!$E16</f>
        <v>N</v>
      </c>
      <c r="AO17" s="31" t="str">
        <f>'P10'!$E16</f>
        <v>N</v>
      </c>
      <c r="AP17" s="31" t="str">
        <f>'P11'!$E16</f>
        <v>N</v>
      </c>
      <c r="AQ17" s="31" t="str">
        <f>'P12'!$E16</f>
        <v>N</v>
      </c>
      <c r="AR17" s="31" t="str">
        <f>'P13'!$E16</f>
        <v>N</v>
      </c>
      <c r="AS17" s="31" t="str">
        <f>'P14'!$E16</f>
        <v>N</v>
      </c>
      <c r="AT17" s="31" t="str">
        <f>'P15'!$E16</f>
        <v>N</v>
      </c>
      <c r="AU17" s="31" t="str">
        <f>'P16'!$E16</f>
        <v>N</v>
      </c>
      <c r="AV17" s="31" t="str">
        <f>'P17'!$E16</f>
        <v>N</v>
      </c>
      <c r="AW17" s="31" t="str">
        <f>'P18'!$E16</f>
        <v>N</v>
      </c>
      <c r="AX17" s="31" t="str">
        <f>'P19'!$E16</f>
        <v>N</v>
      </c>
      <c r="AY17" s="31" t="str">
        <f>'P20'!$E16</f>
        <v>N</v>
      </c>
      <c r="AZ17" s="34">
        <f>COUNTIF(AF17:AY17,"D")</f>
        <v>0</v>
      </c>
    </row>
    <row r="18" spans="1:52">
      <c r="A18">
        <v>3</v>
      </c>
      <c r="B18" s="31" t="str">
        <f>Critères!$B16</f>
        <v>3.3</v>
      </c>
      <c r="C18" s="31" t="str">
        <f>Critères!$A14</f>
        <v>COULEURS</v>
      </c>
      <c r="D18" s="31" t="str">
        <f>'P01'!$D17</f>
        <v>NC</v>
      </c>
      <c r="E18" s="31" t="str">
        <f>'P02'!$D17</f>
        <v>C</v>
      </c>
      <c r="F18" s="31" t="str">
        <f>'P03'!$D17</f>
        <v>C</v>
      </c>
      <c r="G18" s="31" t="str">
        <f>'P04'!$D17</f>
        <v>C</v>
      </c>
      <c r="H18" s="31" t="str">
        <f>'P05'!$D17</f>
        <v>C</v>
      </c>
      <c r="I18" s="31" t="str">
        <f>'P06'!$D17</f>
        <v>C</v>
      </c>
      <c r="J18" s="31" t="str">
        <f>'P07'!$D17</f>
        <v>NC</v>
      </c>
      <c r="K18" s="31" t="str">
        <f>'P08'!$D17</f>
        <v>NC</v>
      </c>
      <c r="L18" s="31" t="str">
        <f>'P09'!$D17</f>
        <v>NC</v>
      </c>
      <c r="M18" s="31" t="str">
        <f>'P10'!$D17</f>
        <v>NC</v>
      </c>
      <c r="N18" s="31" t="str">
        <f>'P11'!$D17</f>
        <v>NC</v>
      </c>
      <c r="O18" s="31" t="str">
        <f>'P12'!$D17</f>
        <v>NC</v>
      </c>
      <c r="P18" s="31" t="str">
        <f>'P13'!$D17</f>
        <v>NC</v>
      </c>
      <c r="Q18" s="31" t="str">
        <f>'P14'!$D17</f>
        <v>NC</v>
      </c>
      <c r="S18" s="31"/>
      <c r="T18" s="31"/>
      <c r="U18" s="31"/>
      <c r="V18" s="31"/>
      <c r="W18" s="31"/>
      <c r="X18" s="34">
        <f>COUNTIF(D18:W18,"C")</f>
        <v>5</v>
      </c>
      <c r="Y18" s="34">
        <f>COUNTIF(D18:W18,"NC")</f>
        <v>9</v>
      </c>
      <c r="Z18" s="34">
        <f>COUNTIF(D18:W18,"NA")</f>
        <v>0</v>
      </c>
      <c r="AA18" s="34">
        <f>COUNTIF(D18:W18,"NT")</f>
        <v>0</v>
      </c>
      <c r="AB18" t="str">
        <f>IF(Y18&gt;0,"NC",IF(X18&gt;0,"C",IF(AA18&gt;0,"NT","NA")))</f>
        <v>NC</v>
      </c>
      <c r="AC18">
        <v>3</v>
      </c>
      <c r="AD18" s="31" t="str">
        <f>Critères!$B16</f>
        <v>3.3</v>
      </c>
      <c r="AE18" s="31" t="str">
        <f>Critères!$A14</f>
        <v>COULEURS</v>
      </c>
      <c r="AF18" s="31" t="str">
        <f>'P01'!$E17</f>
        <v>N</v>
      </c>
      <c r="AG18" s="31" t="str">
        <f>'P02'!$E17</f>
        <v>N</v>
      </c>
      <c r="AH18" s="31" t="str">
        <f>'P03'!$E17</f>
        <v>N</v>
      </c>
      <c r="AI18" s="31" t="str">
        <f>'P04'!$E17</f>
        <v>N</v>
      </c>
      <c r="AJ18" s="31" t="str">
        <f>'P05'!$E17</f>
        <v>N</v>
      </c>
      <c r="AK18" s="31" t="str">
        <f>'P06'!$E17</f>
        <v>N</v>
      </c>
      <c r="AL18" s="31" t="str">
        <f>'P07'!$E17</f>
        <v>N</v>
      </c>
      <c r="AM18" s="31" t="str">
        <f>'P08'!$E17</f>
        <v>N</v>
      </c>
      <c r="AN18" s="31" t="str">
        <f>'P09'!$E17</f>
        <v>N</v>
      </c>
      <c r="AO18" s="31" t="str">
        <f>'P10'!$E17</f>
        <v>N</v>
      </c>
      <c r="AP18" s="31" t="str">
        <f>'P11'!$E17</f>
        <v>N</v>
      </c>
      <c r="AQ18" s="31" t="str">
        <f>'P12'!$E17</f>
        <v>N</v>
      </c>
      <c r="AR18" s="31" t="str">
        <f>'P13'!$E17</f>
        <v>N</v>
      </c>
      <c r="AS18" s="31" t="str">
        <f>'P14'!$E17</f>
        <v>N</v>
      </c>
      <c r="AT18" s="31" t="str">
        <f>'P15'!$E17</f>
        <v>N</v>
      </c>
      <c r="AU18" s="31" t="str">
        <f>'P16'!$E17</f>
        <v>N</v>
      </c>
      <c r="AV18" s="31" t="str">
        <f>'P17'!$E17</f>
        <v>N</v>
      </c>
      <c r="AW18" s="31" t="str">
        <f>'P18'!$E17</f>
        <v>N</v>
      </c>
      <c r="AX18" s="31" t="str">
        <f>'P19'!$E17</f>
        <v>N</v>
      </c>
      <c r="AY18" s="31" t="str">
        <f>'P20'!$E17</f>
        <v>N</v>
      </c>
      <c r="AZ18" s="34">
        <f>COUNTIF(AF18:AY18,"D")</f>
        <v>0</v>
      </c>
    </row>
    <row r="19" spans="1:52">
      <c r="A19" s="37"/>
      <c r="B19" s="38"/>
      <c r="C19" s="38"/>
      <c r="D19" s="38"/>
      <c r="E19" s="38"/>
      <c r="F19" s="38"/>
      <c r="G19" s="38"/>
      <c r="H19" s="38"/>
      <c r="I19" s="38"/>
      <c r="J19" s="38"/>
      <c r="K19" s="38"/>
      <c r="L19" s="38"/>
      <c r="M19" s="38"/>
      <c r="N19" s="38"/>
      <c r="O19" s="38"/>
      <c r="P19" s="38"/>
      <c r="Q19" s="38"/>
      <c r="R19" s="38"/>
      <c r="S19" s="38"/>
      <c r="T19" s="38"/>
      <c r="U19" s="38"/>
      <c r="V19" s="38"/>
      <c r="W19" s="38"/>
      <c r="X19" s="39">
        <f>SUM(X16:X18)</f>
        <v>28</v>
      </c>
      <c r="Y19" s="39">
        <f>SUM(Y16:Y18)</f>
        <v>14</v>
      </c>
      <c r="Z19" s="39">
        <f>SUM(Z16:Z18)</f>
        <v>0</v>
      </c>
      <c r="AA19" s="39">
        <f>SUM(AA16:AA18)</f>
        <v>0</v>
      </c>
      <c r="AC19" s="37"/>
      <c r="AD19" s="38"/>
      <c r="AE19" s="38"/>
      <c r="AF19" s="38"/>
      <c r="AG19" s="38"/>
      <c r="AH19" s="38"/>
      <c r="AI19" s="38"/>
      <c r="AJ19" s="38"/>
      <c r="AK19" s="38"/>
      <c r="AL19" s="38"/>
      <c r="AM19" s="38"/>
      <c r="AN19" s="38"/>
      <c r="AO19" s="38"/>
      <c r="AP19" s="38"/>
      <c r="AQ19" s="38"/>
      <c r="AR19" s="38"/>
      <c r="AS19" s="38"/>
      <c r="AT19" s="38"/>
      <c r="AU19" s="38"/>
      <c r="AV19" s="38"/>
      <c r="AW19" s="38"/>
      <c r="AX19" s="38"/>
      <c r="AY19" s="38"/>
      <c r="AZ19" s="39">
        <f>SUM(AZ16:AZ18)</f>
        <v>0</v>
      </c>
    </row>
    <row r="20" spans="1:52">
      <c r="A20">
        <v>4</v>
      </c>
      <c r="B20" s="31" t="str">
        <f>Critères!$B17</f>
        <v>4.1</v>
      </c>
      <c r="C20" s="31" t="str">
        <f>Critères!$A17</f>
        <v>MULTIMÉDIA</v>
      </c>
      <c r="D20" s="31" t="str">
        <f>'P01'!$D18</f>
        <v>NA</v>
      </c>
      <c r="E20" s="31" t="str">
        <f>'P02'!$D18</f>
        <v>NA</v>
      </c>
      <c r="F20" s="31" t="str">
        <f>'P03'!$D18</f>
        <v>NA</v>
      </c>
      <c r="G20" s="31" t="str">
        <f>'P04'!$D18</f>
        <v>NA</v>
      </c>
      <c r="H20" s="31" t="str">
        <f>'P05'!$D18</f>
        <v>NA</v>
      </c>
      <c r="I20" s="31" t="str">
        <f>'P06'!$D18</f>
        <v>NA</v>
      </c>
      <c r="J20" s="31" t="str">
        <f>'P07'!$D18</f>
        <v>NA</v>
      </c>
      <c r="K20" s="31" t="str">
        <f>'P08'!$D18</f>
        <v>NA</v>
      </c>
      <c r="L20" s="31" t="str">
        <f>'P09'!$D18</f>
        <v>NA</v>
      </c>
      <c r="M20" s="31" t="str">
        <f>'P10'!$D18</f>
        <v>NA</v>
      </c>
      <c r="N20" s="31" t="str">
        <f>'P11'!$D18</f>
        <v>NA</v>
      </c>
      <c r="O20" s="31" t="str">
        <f>'P12'!$D18</f>
        <v>NA</v>
      </c>
      <c r="P20" s="31" t="str">
        <f>'P13'!$D18</f>
        <v>NC</v>
      </c>
      <c r="Q20" s="31" t="str">
        <f>'P14'!$D18</f>
        <v>NC</v>
      </c>
      <c r="S20" s="31"/>
      <c r="T20" s="31"/>
      <c r="U20" s="31"/>
      <c r="V20" s="31"/>
      <c r="W20" s="31"/>
      <c r="X20" s="34">
        <f t="shared" ref="X20:X32" si="6">COUNTIF(D20:W20,"C")</f>
        <v>0</v>
      </c>
      <c r="Y20" s="34">
        <f t="shared" ref="Y20:Y32" si="7">COUNTIF(D20:W20,"NC")</f>
        <v>2</v>
      </c>
      <c r="Z20" s="34">
        <f t="shared" ref="Z20:Z32" si="8">COUNTIF(D20:W20,"NA")</f>
        <v>12</v>
      </c>
      <c r="AA20" s="34">
        <f t="shared" ref="AA20:AA32" si="9">COUNTIF(D20:W20,"NT")</f>
        <v>0</v>
      </c>
      <c r="AB20" t="str">
        <f t="shared" ref="AB20:AB32" si="10">IF(Y20&gt;0,"NC",IF(X20&gt;0,"C",IF(AA20&gt;0,"NT","NA")))</f>
        <v>NC</v>
      </c>
      <c r="AC20">
        <v>4</v>
      </c>
      <c r="AD20" s="31" t="str">
        <f>Critères!$B17</f>
        <v>4.1</v>
      </c>
      <c r="AE20" s="31" t="str">
        <f>Critères!$A17</f>
        <v>MULTIMÉDIA</v>
      </c>
      <c r="AF20" s="31" t="str">
        <f>'P01'!$E18</f>
        <v>N</v>
      </c>
      <c r="AG20" s="31" t="str">
        <f>'P02'!$E18</f>
        <v>N</v>
      </c>
      <c r="AH20" s="31" t="str">
        <f>'P03'!$E18</f>
        <v>N</v>
      </c>
      <c r="AI20" s="31" t="str">
        <f>'P04'!$E18</f>
        <v>N</v>
      </c>
      <c r="AJ20" s="31" t="str">
        <f>'P05'!$E18</f>
        <v>N</v>
      </c>
      <c r="AK20" s="31" t="str">
        <f>'P06'!$E18</f>
        <v>N</v>
      </c>
      <c r="AL20" s="31" t="str">
        <f>'P07'!$E18</f>
        <v>N</v>
      </c>
      <c r="AM20" s="31" t="str">
        <f>'P08'!$E18</f>
        <v>N</v>
      </c>
      <c r="AN20" s="31" t="str">
        <f>'P09'!$E18</f>
        <v>N</v>
      </c>
      <c r="AO20" s="31" t="str">
        <f>'P10'!$E18</f>
        <v>N</v>
      </c>
      <c r="AP20" s="31" t="str">
        <f>'P11'!$E18</f>
        <v>N</v>
      </c>
      <c r="AQ20" s="31" t="str">
        <f>'P12'!$E18</f>
        <v>N</v>
      </c>
      <c r="AR20" s="31" t="str">
        <f>'P13'!$E18</f>
        <v>D</v>
      </c>
      <c r="AS20" s="31" t="str">
        <f>'P14'!$E18</f>
        <v>N</v>
      </c>
      <c r="AT20" s="31" t="str">
        <f>'P15'!$E18</f>
        <v>N</v>
      </c>
      <c r="AU20" s="31" t="str">
        <f>'P16'!$E18</f>
        <v>N</v>
      </c>
      <c r="AV20" s="31" t="str">
        <f>'P17'!$E18</f>
        <v>N</v>
      </c>
      <c r="AW20" s="31" t="str">
        <f>'P18'!$E18</f>
        <v>N</v>
      </c>
      <c r="AX20" s="31" t="str">
        <f>'P19'!$E18</f>
        <v>N</v>
      </c>
      <c r="AY20" s="31" t="str">
        <f>'P20'!$E18</f>
        <v>N</v>
      </c>
      <c r="AZ20" s="34">
        <f t="shared" ref="AZ20:AZ32" si="11">COUNTIF(AF20:AY20,"D")</f>
        <v>1</v>
      </c>
    </row>
    <row r="21" spans="1:52">
      <c r="A21">
        <v>4</v>
      </c>
      <c r="B21" s="31" t="str">
        <f>Critères!$B18</f>
        <v>4.2</v>
      </c>
      <c r="C21" s="31" t="str">
        <f>Critères!$A17</f>
        <v>MULTIMÉDIA</v>
      </c>
      <c r="D21" s="31" t="str">
        <f>'P01'!$D19</f>
        <v>NA</v>
      </c>
      <c r="E21" s="31" t="str">
        <f>'P02'!$D19</f>
        <v>NA</v>
      </c>
      <c r="F21" s="31" t="str">
        <f>'P03'!$D19</f>
        <v>NA</v>
      </c>
      <c r="G21" s="31" t="str">
        <f>'P04'!$D19</f>
        <v>NA</v>
      </c>
      <c r="H21" s="31" t="str">
        <f>'P05'!$D19</f>
        <v>NA</v>
      </c>
      <c r="I21" s="31" t="str">
        <f>'P06'!$D19</f>
        <v>NA</v>
      </c>
      <c r="J21" s="31" t="str">
        <f>'P07'!$D19</f>
        <v>NA</v>
      </c>
      <c r="K21" s="31" t="str">
        <f>'P08'!$D19</f>
        <v>NA</v>
      </c>
      <c r="L21" s="31" t="str">
        <f>'P09'!$D19</f>
        <v>NA</v>
      </c>
      <c r="M21" s="31" t="str">
        <f>'P10'!$D19</f>
        <v>NA</v>
      </c>
      <c r="N21" s="31" t="str">
        <f>'P11'!$D19</f>
        <v>NA</v>
      </c>
      <c r="O21" s="31" t="str">
        <f>'P12'!$D19</f>
        <v>NA</v>
      </c>
      <c r="P21" s="31" t="str">
        <f>'P13'!$D19</f>
        <v>NA</v>
      </c>
      <c r="Q21" s="31" t="str">
        <f>'P14'!$D19</f>
        <v>NA</v>
      </c>
      <c r="S21" s="31"/>
      <c r="T21" s="31"/>
      <c r="U21" s="31"/>
      <c r="V21" s="31"/>
      <c r="W21" s="31"/>
      <c r="X21" s="34">
        <f t="shared" si="6"/>
        <v>0</v>
      </c>
      <c r="Y21" s="34">
        <f t="shared" si="7"/>
        <v>0</v>
      </c>
      <c r="Z21" s="34">
        <f t="shared" si="8"/>
        <v>14</v>
      </c>
      <c r="AA21" s="34">
        <f t="shared" si="9"/>
        <v>0</v>
      </c>
      <c r="AB21" t="str">
        <f t="shared" si="10"/>
        <v>NA</v>
      </c>
      <c r="AC21">
        <v>4</v>
      </c>
      <c r="AD21" s="31" t="str">
        <f>Critères!$B18</f>
        <v>4.2</v>
      </c>
      <c r="AE21" s="31" t="str">
        <f>Critères!$A17</f>
        <v>MULTIMÉDIA</v>
      </c>
      <c r="AF21" s="31" t="str">
        <f>'P01'!$E19</f>
        <v>N</v>
      </c>
      <c r="AG21" s="31" t="str">
        <f>'P02'!$E19</f>
        <v>N</v>
      </c>
      <c r="AH21" s="31" t="str">
        <f>'P03'!$E19</f>
        <v>N</v>
      </c>
      <c r="AI21" s="31" t="str">
        <f>'P04'!$E19</f>
        <v>N</v>
      </c>
      <c r="AJ21" s="31" t="str">
        <f>'P05'!$E19</f>
        <v>N</v>
      </c>
      <c r="AK21" s="31" t="str">
        <f>'P06'!$E19</f>
        <v>N</v>
      </c>
      <c r="AL21" s="31" t="str">
        <f>'P07'!$E19</f>
        <v>N</v>
      </c>
      <c r="AM21" s="31" t="str">
        <f>'P08'!$E19</f>
        <v>N</v>
      </c>
      <c r="AN21" s="31" t="str">
        <f>'P09'!$E19</f>
        <v>N</v>
      </c>
      <c r="AO21" s="31" t="str">
        <f>'P10'!$E19</f>
        <v>N</v>
      </c>
      <c r="AP21" s="31" t="str">
        <f>'P11'!$E19</f>
        <v>N</v>
      </c>
      <c r="AQ21" s="31" t="str">
        <f>'P12'!$E19</f>
        <v>N</v>
      </c>
      <c r="AR21" s="31" t="str">
        <f>'P13'!$E19</f>
        <v>N</v>
      </c>
      <c r="AS21" s="31" t="str">
        <f>'P14'!$E19</f>
        <v>N</v>
      </c>
      <c r="AT21" s="31" t="str">
        <f>'P15'!$E19</f>
        <v>N</v>
      </c>
      <c r="AU21" s="31" t="str">
        <f>'P16'!$E19</f>
        <v>N</v>
      </c>
      <c r="AV21" s="31" t="str">
        <f>'P17'!$E19</f>
        <v>N</v>
      </c>
      <c r="AW21" s="31" t="str">
        <f>'P18'!$E19</f>
        <v>N</v>
      </c>
      <c r="AX21" s="31" t="str">
        <f>'P19'!$E19</f>
        <v>N</v>
      </c>
      <c r="AY21" s="31" t="str">
        <f>'P20'!$E19</f>
        <v>N</v>
      </c>
      <c r="AZ21" s="34">
        <f t="shared" si="11"/>
        <v>0</v>
      </c>
    </row>
    <row r="22" spans="1:52">
      <c r="A22">
        <v>4</v>
      </c>
      <c r="B22" s="31" t="str">
        <f>Critères!$B19</f>
        <v>4.3</v>
      </c>
      <c r="C22" s="31" t="str">
        <f>Critères!$A17</f>
        <v>MULTIMÉDIA</v>
      </c>
      <c r="D22" s="31" t="str">
        <f>'P01'!$D20</f>
        <v>NA</v>
      </c>
      <c r="E22" s="31" t="str">
        <f>'P02'!$D20</f>
        <v>NA</v>
      </c>
      <c r="F22" s="31" t="str">
        <f>'P03'!$D20</f>
        <v>NA</v>
      </c>
      <c r="G22" s="31" t="str">
        <f>'P04'!$D20</f>
        <v>NA</v>
      </c>
      <c r="H22" s="31" t="str">
        <f>'P05'!$D20</f>
        <v>NA</v>
      </c>
      <c r="I22" s="31" t="str">
        <f>'P06'!$D20</f>
        <v>NA</v>
      </c>
      <c r="J22" s="31" t="str">
        <f>'P07'!$D20</f>
        <v>NA</v>
      </c>
      <c r="K22" s="31" t="str">
        <f>'P08'!$D20</f>
        <v>NA</v>
      </c>
      <c r="L22" s="31" t="str">
        <f>'P09'!$D20</f>
        <v>NA</v>
      </c>
      <c r="M22" s="31" t="str">
        <f>'P10'!$D20</f>
        <v>NA</v>
      </c>
      <c r="N22" s="31" t="str">
        <f>'P11'!$D20</f>
        <v>NA</v>
      </c>
      <c r="O22" s="31" t="str">
        <f>'P12'!$D20</f>
        <v>NA</v>
      </c>
      <c r="P22" s="31" t="str">
        <f>'P13'!$D20</f>
        <v>C</v>
      </c>
      <c r="Q22" s="31" t="str">
        <f>'P14'!$D20</f>
        <v>C</v>
      </c>
      <c r="S22" s="31"/>
      <c r="T22" s="31"/>
      <c r="U22" s="31"/>
      <c r="V22" s="31"/>
      <c r="W22" s="31"/>
      <c r="X22" s="34">
        <f t="shared" si="6"/>
        <v>2</v>
      </c>
      <c r="Y22" s="34">
        <f t="shared" si="7"/>
        <v>0</v>
      </c>
      <c r="Z22" s="34">
        <f t="shared" si="8"/>
        <v>12</v>
      </c>
      <c r="AA22" s="34">
        <f t="shared" si="9"/>
        <v>0</v>
      </c>
      <c r="AB22" t="str">
        <f t="shared" si="10"/>
        <v>C</v>
      </c>
      <c r="AC22">
        <v>4</v>
      </c>
      <c r="AD22" s="31" t="str">
        <f>Critères!$B19</f>
        <v>4.3</v>
      </c>
      <c r="AE22" s="31" t="str">
        <f>Critères!$A17</f>
        <v>MULTIMÉDIA</v>
      </c>
      <c r="AF22" s="31" t="str">
        <f>'P01'!$E20</f>
        <v>N</v>
      </c>
      <c r="AG22" s="31" t="str">
        <f>'P02'!$E20</f>
        <v>N</v>
      </c>
      <c r="AH22" s="31" t="str">
        <f>'P03'!$E20</f>
        <v>N</v>
      </c>
      <c r="AI22" s="31" t="str">
        <f>'P04'!$E20</f>
        <v>N</v>
      </c>
      <c r="AJ22" s="31" t="str">
        <f>'P05'!$E20</f>
        <v>N</v>
      </c>
      <c r="AK22" s="31" t="str">
        <f>'P06'!$E20</f>
        <v>N</v>
      </c>
      <c r="AL22" s="31" t="str">
        <f>'P07'!$E20</f>
        <v>N</v>
      </c>
      <c r="AM22" s="31" t="str">
        <f>'P08'!$E20</f>
        <v>N</v>
      </c>
      <c r="AN22" s="31" t="str">
        <f>'P09'!$E20</f>
        <v>N</v>
      </c>
      <c r="AO22" s="31" t="str">
        <f>'P10'!$E20</f>
        <v>N</v>
      </c>
      <c r="AP22" s="31" t="str">
        <f>'P11'!$E20</f>
        <v>N</v>
      </c>
      <c r="AQ22" s="31" t="str">
        <f>'P12'!$E20</f>
        <v>N</v>
      </c>
      <c r="AR22" s="31" t="str">
        <f>'P13'!$E20</f>
        <v>N</v>
      </c>
      <c r="AS22" s="31" t="str">
        <f>'P14'!$E20</f>
        <v>N</v>
      </c>
      <c r="AT22" s="31" t="str">
        <f>'P15'!$E20</f>
        <v>N</v>
      </c>
      <c r="AU22" s="31" t="str">
        <f>'P16'!$E20</f>
        <v>N</v>
      </c>
      <c r="AV22" s="31" t="str">
        <f>'P17'!$E20</f>
        <v>N</v>
      </c>
      <c r="AW22" s="31" t="str">
        <f>'P18'!$E20</f>
        <v>N</v>
      </c>
      <c r="AX22" s="31" t="str">
        <f>'P19'!$E20</f>
        <v>N</v>
      </c>
      <c r="AY22" s="31" t="str">
        <f>'P20'!$E20</f>
        <v>N</v>
      </c>
      <c r="AZ22" s="34">
        <f t="shared" si="11"/>
        <v>0</v>
      </c>
    </row>
    <row r="23" spans="1:52">
      <c r="A23">
        <v>4</v>
      </c>
      <c r="B23" s="31" t="str">
        <f>Critères!$B20</f>
        <v>4.4</v>
      </c>
      <c r="C23" s="31" t="str">
        <f>Critères!$A17</f>
        <v>MULTIMÉDIA</v>
      </c>
      <c r="D23" s="31" t="str">
        <f>'P01'!$D21</f>
        <v>NA</v>
      </c>
      <c r="E23" s="31" t="str">
        <f>'P02'!$D21</f>
        <v>NA</v>
      </c>
      <c r="F23" s="31" t="str">
        <f>'P03'!$D21</f>
        <v>NA</v>
      </c>
      <c r="G23" s="31" t="str">
        <f>'P04'!$D21</f>
        <v>NA</v>
      </c>
      <c r="H23" s="31" t="str">
        <f>'P05'!$D21</f>
        <v>NA</v>
      </c>
      <c r="I23" s="31" t="str">
        <f>'P06'!$D21</f>
        <v>NA</v>
      </c>
      <c r="J23" s="31" t="str">
        <f>'P07'!$D21</f>
        <v>NA</v>
      </c>
      <c r="K23" s="31" t="str">
        <f>'P08'!$D21</f>
        <v>NA</v>
      </c>
      <c r="L23" s="31" t="str">
        <f>'P09'!$D21</f>
        <v>NA</v>
      </c>
      <c r="M23" s="31" t="str">
        <f>'P10'!$D21</f>
        <v>NA</v>
      </c>
      <c r="N23" s="31" t="str">
        <f>'P11'!$D21</f>
        <v>NA</v>
      </c>
      <c r="O23" s="31" t="str">
        <f>'P12'!$D21</f>
        <v>NA</v>
      </c>
      <c r="P23" s="31" t="str">
        <f>'P13'!$D21</f>
        <v>C</v>
      </c>
      <c r="Q23" s="31" t="str">
        <f>'P14'!$D21</f>
        <v>C</v>
      </c>
      <c r="S23" s="31"/>
      <c r="T23" s="31"/>
      <c r="U23" s="31"/>
      <c r="V23" s="31"/>
      <c r="W23" s="31"/>
      <c r="X23" s="34">
        <f t="shared" si="6"/>
        <v>2</v>
      </c>
      <c r="Y23" s="34">
        <f t="shared" si="7"/>
        <v>0</v>
      </c>
      <c r="Z23" s="34">
        <f t="shared" si="8"/>
        <v>12</v>
      </c>
      <c r="AA23" s="34">
        <f t="shared" si="9"/>
        <v>0</v>
      </c>
      <c r="AB23" t="str">
        <f t="shared" si="10"/>
        <v>C</v>
      </c>
      <c r="AC23">
        <v>4</v>
      </c>
      <c r="AD23" s="31" t="str">
        <f>Critères!$B20</f>
        <v>4.4</v>
      </c>
      <c r="AE23" s="31" t="str">
        <f>Critères!$A17</f>
        <v>MULTIMÉDIA</v>
      </c>
      <c r="AF23" s="31" t="str">
        <f>'P01'!$E21</f>
        <v>N</v>
      </c>
      <c r="AG23" s="31" t="str">
        <f>'P02'!$E21</f>
        <v>N</v>
      </c>
      <c r="AH23" s="31" t="str">
        <f>'P03'!$E21</f>
        <v>N</v>
      </c>
      <c r="AI23" s="31" t="str">
        <f>'P04'!$E21</f>
        <v>N</v>
      </c>
      <c r="AJ23" s="31" t="str">
        <f>'P05'!$E21</f>
        <v>N</v>
      </c>
      <c r="AK23" s="31" t="str">
        <f>'P06'!$E21</f>
        <v>N</v>
      </c>
      <c r="AL23" s="31" t="str">
        <f>'P07'!$E21</f>
        <v>N</v>
      </c>
      <c r="AM23" s="31" t="str">
        <f>'P08'!$E21</f>
        <v>N</v>
      </c>
      <c r="AN23" s="31" t="str">
        <f>'P09'!$E21</f>
        <v>N</v>
      </c>
      <c r="AO23" s="31" t="str">
        <f>'P10'!$E21</f>
        <v>N</v>
      </c>
      <c r="AP23" s="31" t="str">
        <f>'P11'!$E21</f>
        <v>N</v>
      </c>
      <c r="AQ23" s="31" t="str">
        <f>'P12'!$E21</f>
        <v>N</v>
      </c>
      <c r="AR23" s="31" t="str">
        <f>'P13'!$E21</f>
        <v>N</v>
      </c>
      <c r="AS23" s="31" t="str">
        <f>'P14'!$E21</f>
        <v>N</v>
      </c>
      <c r="AT23" s="31" t="str">
        <f>'P15'!$E21</f>
        <v>N</v>
      </c>
      <c r="AU23" s="31" t="str">
        <f>'P16'!$E21</f>
        <v>N</v>
      </c>
      <c r="AV23" s="31" t="str">
        <f>'P17'!$E21</f>
        <v>N</v>
      </c>
      <c r="AW23" s="31" t="str">
        <f>'P18'!$E21</f>
        <v>N</v>
      </c>
      <c r="AX23" s="31" t="str">
        <f>'P19'!$E21</f>
        <v>N</v>
      </c>
      <c r="AY23" s="31" t="str">
        <f>'P20'!$E21</f>
        <v>N</v>
      </c>
      <c r="AZ23" s="34">
        <f t="shared" si="11"/>
        <v>0</v>
      </c>
    </row>
    <row r="24" spans="1:52">
      <c r="A24">
        <v>4</v>
      </c>
      <c r="B24" s="31" t="str">
        <f>Critères!$B21</f>
        <v>4.5</v>
      </c>
      <c r="C24" s="31" t="str">
        <f>Critères!$A17</f>
        <v>MULTIMÉDIA</v>
      </c>
      <c r="D24" s="31" t="str">
        <f>'P01'!$D22</f>
        <v>NA</v>
      </c>
      <c r="E24" s="31" t="str">
        <f>'P02'!$D22</f>
        <v>NA</v>
      </c>
      <c r="F24" s="31" t="str">
        <f>'P03'!$D22</f>
        <v>NA</v>
      </c>
      <c r="G24" s="31" t="str">
        <f>'P04'!$D22</f>
        <v>NA</v>
      </c>
      <c r="H24" s="31" t="str">
        <f>'P05'!$D22</f>
        <v>NA</v>
      </c>
      <c r="I24" s="31" t="str">
        <f>'P06'!$D22</f>
        <v>NA</v>
      </c>
      <c r="J24" s="31" t="str">
        <f>'P07'!$D22</f>
        <v>NA</v>
      </c>
      <c r="K24" s="31" t="str">
        <f>'P08'!$D22</f>
        <v>NA</v>
      </c>
      <c r="L24" s="31" t="str">
        <f>'P09'!$D22</f>
        <v>NA</v>
      </c>
      <c r="M24" s="31" t="str">
        <f>'P10'!$D22</f>
        <v>NA</v>
      </c>
      <c r="N24" s="31" t="str">
        <f>'P11'!$D22</f>
        <v>NA</v>
      </c>
      <c r="O24" s="31" t="str">
        <f>'P12'!$D22</f>
        <v>NA</v>
      </c>
      <c r="P24" s="31" t="str">
        <f>'P13'!$D22</f>
        <v>NA</v>
      </c>
      <c r="Q24" s="31" t="str">
        <f>'P14'!$D22</f>
        <v>NA</v>
      </c>
      <c r="S24" s="31"/>
      <c r="T24" s="31"/>
      <c r="U24" s="31"/>
      <c r="V24" s="31"/>
      <c r="W24" s="31"/>
      <c r="X24" s="34">
        <f t="shared" si="6"/>
        <v>0</v>
      </c>
      <c r="Y24" s="34">
        <f t="shared" si="7"/>
        <v>0</v>
      </c>
      <c r="Z24" s="34">
        <f t="shared" si="8"/>
        <v>14</v>
      </c>
      <c r="AA24" s="34">
        <f t="shared" si="9"/>
        <v>0</v>
      </c>
      <c r="AB24" t="str">
        <f t="shared" si="10"/>
        <v>NA</v>
      </c>
      <c r="AC24">
        <v>4</v>
      </c>
      <c r="AD24" s="31" t="str">
        <f>Critères!$B21</f>
        <v>4.5</v>
      </c>
      <c r="AE24" s="31" t="str">
        <f>Critères!$A17</f>
        <v>MULTIMÉDIA</v>
      </c>
      <c r="AF24" s="31" t="str">
        <f>'P01'!$E22</f>
        <v>N</v>
      </c>
      <c r="AG24" s="31" t="str">
        <f>'P02'!$E22</f>
        <v>N</v>
      </c>
      <c r="AH24" s="31" t="str">
        <f>'P03'!$E22</f>
        <v>N</v>
      </c>
      <c r="AI24" s="31" t="str">
        <f>'P04'!$E22</f>
        <v>N</v>
      </c>
      <c r="AJ24" s="31" t="str">
        <f>'P05'!$E22</f>
        <v>N</v>
      </c>
      <c r="AK24" s="31" t="str">
        <f>'P06'!$E22</f>
        <v>N</v>
      </c>
      <c r="AL24" s="31" t="str">
        <f>'P07'!$E22</f>
        <v>N</v>
      </c>
      <c r="AM24" s="31" t="str">
        <f>'P08'!$E22</f>
        <v>N</v>
      </c>
      <c r="AN24" s="31" t="str">
        <f>'P09'!$E22</f>
        <v>N</v>
      </c>
      <c r="AO24" s="31" t="str">
        <f>'P10'!$E22</f>
        <v>N</v>
      </c>
      <c r="AP24" s="31" t="str">
        <f>'P11'!$E22</f>
        <v>N</v>
      </c>
      <c r="AQ24" s="31" t="str">
        <f>'P12'!$E22</f>
        <v>N</v>
      </c>
      <c r="AR24" s="31" t="str">
        <f>'P13'!$E22</f>
        <v>N</v>
      </c>
      <c r="AS24" s="31" t="str">
        <f>'P14'!$E22</f>
        <v>N</v>
      </c>
      <c r="AT24" s="31" t="str">
        <f>'P15'!$E22</f>
        <v>N</v>
      </c>
      <c r="AU24" s="31" t="str">
        <f>'P16'!$E22</f>
        <v>N</v>
      </c>
      <c r="AV24" s="31" t="str">
        <f>'P17'!$E22</f>
        <v>N</v>
      </c>
      <c r="AW24" s="31" t="str">
        <f>'P18'!$E22</f>
        <v>N</v>
      </c>
      <c r="AX24" s="31" t="str">
        <f>'P19'!$E22</f>
        <v>N</v>
      </c>
      <c r="AY24" s="31" t="str">
        <f>'P20'!$E22</f>
        <v>N</v>
      </c>
      <c r="AZ24" s="34">
        <f t="shared" si="11"/>
        <v>0</v>
      </c>
    </row>
    <row r="25" spans="1:52">
      <c r="A25">
        <v>4</v>
      </c>
      <c r="B25" s="31" t="str">
        <f>Critères!$B22</f>
        <v>4.6</v>
      </c>
      <c r="C25" s="31" t="str">
        <f>Critères!$A17</f>
        <v>MULTIMÉDIA</v>
      </c>
      <c r="D25" s="31" t="str">
        <f>'P01'!$D23</f>
        <v>NA</v>
      </c>
      <c r="E25" s="31" t="str">
        <f>'P02'!$D23</f>
        <v>NA</v>
      </c>
      <c r="F25" s="31" t="str">
        <f>'P03'!$D23</f>
        <v>NA</v>
      </c>
      <c r="G25" s="31" t="str">
        <f>'P04'!$D23</f>
        <v>NA</v>
      </c>
      <c r="H25" s="31" t="str">
        <f>'P05'!$D23</f>
        <v>NA</v>
      </c>
      <c r="I25" s="31" t="str">
        <f>'P06'!$D23</f>
        <v>NA</v>
      </c>
      <c r="J25" s="31" t="str">
        <f>'P07'!$D23</f>
        <v>NA</v>
      </c>
      <c r="K25" s="31" t="str">
        <f>'P08'!$D23</f>
        <v>NA</v>
      </c>
      <c r="L25" s="31" t="str">
        <f>'P09'!$D23</f>
        <v>NA</v>
      </c>
      <c r="M25" s="31" t="str">
        <f>'P10'!$D23</f>
        <v>NA</v>
      </c>
      <c r="N25" s="31" t="str">
        <f>'P11'!$D23</f>
        <v>NA</v>
      </c>
      <c r="O25" s="31" t="str">
        <f>'P12'!$D23</f>
        <v>NA</v>
      </c>
      <c r="P25" s="31" t="str">
        <f>'P13'!$D23</f>
        <v>NA</v>
      </c>
      <c r="Q25" s="31" t="str">
        <f>'P14'!$D23</f>
        <v>NA</v>
      </c>
      <c r="S25" s="31"/>
      <c r="T25" s="31"/>
      <c r="U25" s="31"/>
      <c r="V25" s="31"/>
      <c r="W25" s="31"/>
      <c r="X25" s="34">
        <f t="shared" si="6"/>
        <v>0</v>
      </c>
      <c r="Y25" s="34">
        <f t="shared" si="7"/>
        <v>0</v>
      </c>
      <c r="Z25" s="34">
        <f t="shared" si="8"/>
        <v>14</v>
      </c>
      <c r="AA25" s="34">
        <f t="shared" si="9"/>
        <v>0</v>
      </c>
      <c r="AB25" t="str">
        <f t="shared" si="10"/>
        <v>NA</v>
      </c>
      <c r="AC25">
        <v>4</v>
      </c>
      <c r="AD25" s="31" t="str">
        <f>Critères!$B22</f>
        <v>4.6</v>
      </c>
      <c r="AE25" s="31" t="str">
        <f>Critères!$A17</f>
        <v>MULTIMÉDIA</v>
      </c>
      <c r="AF25" s="31" t="str">
        <f>'P01'!$E23</f>
        <v>N</v>
      </c>
      <c r="AG25" s="31" t="str">
        <f>'P02'!$E23</f>
        <v>N</v>
      </c>
      <c r="AH25" s="31" t="str">
        <f>'P03'!$E23</f>
        <v>N</v>
      </c>
      <c r="AI25" s="31" t="str">
        <f>'P04'!$E23</f>
        <v>N</v>
      </c>
      <c r="AJ25" s="31" t="str">
        <f>'P05'!$E23</f>
        <v>N</v>
      </c>
      <c r="AK25" s="31" t="str">
        <f>'P06'!$E23</f>
        <v>N</v>
      </c>
      <c r="AL25" s="31" t="str">
        <f>'P07'!$E23</f>
        <v>N</v>
      </c>
      <c r="AM25" s="31" t="str">
        <f>'P08'!$E23</f>
        <v>N</v>
      </c>
      <c r="AN25" s="31" t="str">
        <f>'P09'!$E23</f>
        <v>N</v>
      </c>
      <c r="AO25" s="31" t="str">
        <f>'P10'!$E23</f>
        <v>N</v>
      </c>
      <c r="AP25" s="31" t="str">
        <f>'P11'!$E23</f>
        <v>N</v>
      </c>
      <c r="AQ25" s="31" t="str">
        <f>'P12'!$E23</f>
        <v>N</v>
      </c>
      <c r="AR25" s="31" t="str">
        <f>'P13'!$E23</f>
        <v>N</v>
      </c>
      <c r="AS25" s="31" t="str">
        <f>'P14'!$E23</f>
        <v>N</v>
      </c>
      <c r="AT25" s="31" t="str">
        <f>'P15'!$E23</f>
        <v>N</v>
      </c>
      <c r="AU25" s="31" t="str">
        <f>'P16'!$E23</f>
        <v>N</v>
      </c>
      <c r="AV25" s="31" t="str">
        <f>'P17'!$E23</f>
        <v>N</v>
      </c>
      <c r="AW25" s="31" t="str">
        <f>'P18'!$E23</f>
        <v>N</v>
      </c>
      <c r="AX25" s="31" t="str">
        <f>'P19'!$E23</f>
        <v>N</v>
      </c>
      <c r="AY25" s="31" t="str">
        <f>'P20'!$E23</f>
        <v>N</v>
      </c>
      <c r="AZ25" s="34">
        <f t="shared" si="11"/>
        <v>0</v>
      </c>
    </row>
    <row r="26" spans="1:52">
      <c r="A26">
        <v>4</v>
      </c>
      <c r="B26" s="31" t="str">
        <f>Critères!$B23</f>
        <v>4.7</v>
      </c>
      <c r="C26" s="31" t="str">
        <f>Critères!$A17</f>
        <v>MULTIMÉDIA</v>
      </c>
      <c r="D26" s="31" t="str">
        <f>'P01'!$D24</f>
        <v>NA</v>
      </c>
      <c r="E26" s="31" t="str">
        <f>'P02'!$D24</f>
        <v>NA</v>
      </c>
      <c r="F26" s="31" t="str">
        <f>'P03'!$D24</f>
        <v>NA</v>
      </c>
      <c r="G26" s="31" t="str">
        <f>'P04'!$D24</f>
        <v>NA</v>
      </c>
      <c r="H26" s="31" t="str">
        <f>'P05'!$D24</f>
        <v>NA</v>
      </c>
      <c r="I26" s="31" t="str">
        <f>'P06'!$D24</f>
        <v>NA</v>
      </c>
      <c r="J26" s="31" t="str">
        <f>'P07'!$D24</f>
        <v>NA</v>
      </c>
      <c r="K26" s="31" t="str">
        <f>'P08'!$D24</f>
        <v>NA</v>
      </c>
      <c r="L26" s="31" t="str">
        <f>'P09'!$D24</f>
        <v>NA</v>
      </c>
      <c r="M26" s="31" t="str">
        <f>'P10'!$D24</f>
        <v>NA</v>
      </c>
      <c r="N26" s="31" t="str">
        <f>'P11'!$D24</f>
        <v>NA</v>
      </c>
      <c r="O26" s="31" t="str">
        <f>'P12'!$D24</f>
        <v>NA</v>
      </c>
      <c r="P26" s="31" t="str">
        <f>'P13'!$D24</f>
        <v>NC</v>
      </c>
      <c r="Q26" s="31" t="str">
        <f>'P14'!$D24</f>
        <v>NC</v>
      </c>
      <c r="S26" s="31"/>
      <c r="T26" s="31"/>
      <c r="U26" s="31"/>
      <c r="V26" s="31"/>
      <c r="W26" s="31"/>
      <c r="X26" s="34">
        <f t="shared" si="6"/>
        <v>0</v>
      </c>
      <c r="Y26" s="34">
        <f t="shared" si="7"/>
        <v>2</v>
      </c>
      <c r="Z26" s="34">
        <f t="shared" si="8"/>
        <v>12</v>
      </c>
      <c r="AA26" s="34">
        <f t="shared" si="9"/>
        <v>0</v>
      </c>
      <c r="AB26" t="str">
        <f t="shared" si="10"/>
        <v>NC</v>
      </c>
      <c r="AC26">
        <v>4</v>
      </c>
      <c r="AD26" s="31" t="str">
        <f>Critères!$B23</f>
        <v>4.7</v>
      </c>
      <c r="AE26" s="31" t="str">
        <f>Critères!$A17</f>
        <v>MULTIMÉDIA</v>
      </c>
      <c r="AF26" s="31" t="str">
        <f>'P01'!$E24</f>
        <v>N</v>
      </c>
      <c r="AG26" s="31" t="str">
        <f>'P02'!$E24</f>
        <v>N</v>
      </c>
      <c r="AH26" s="31" t="str">
        <f>'P03'!$E24</f>
        <v>N</v>
      </c>
      <c r="AI26" s="31" t="str">
        <f>'P04'!$E24</f>
        <v>N</v>
      </c>
      <c r="AJ26" s="31" t="str">
        <f>'P05'!$E24</f>
        <v>N</v>
      </c>
      <c r="AK26" s="31" t="str">
        <f>'P06'!$E24</f>
        <v>N</v>
      </c>
      <c r="AL26" s="31" t="str">
        <f>'P07'!$E24</f>
        <v>N</v>
      </c>
      <c r="AM26" s="31" t="str">
        <f>'P08'!$E24</f>
        <v>N</v>
      </c>
      <c r="AN26" s="31" t="str">
        <f>'P09'!$E24</f>
        <v>N</v>
      </c>
      <c r="AO26" s="31" t="str">
        <f>'P10'!$E24</f>
        <v>N</v>
      </c>
      <c r="AP26" s="31" t="str">
        <f>'P11'!$E24</f>
        <v>N</v>
      </c>
      <c r="AQ26" s="31" t="str">
        <f>'P12'!$E24</f>
        <v>N</v>
      </c>
      <c r="AR26" s="31" t="str">
        <f>'P13'!$E24</f>
        <v>N</v>
      </c>
      <c r="AS26" s="31" t="str">
        <f>'P14'!$E24</f>
        <v>N</v>
      </c>
      <c r="AT26" s="31" t="str">
        <f>'P15'!$E24</f>
        <v>N</v>
      </c>
      <c r="AU26" s="31" t="str">
        <f>'P16'!$E24</f>
        <v>N</v>
      </c>
      <c r="AV26" s="31" t="str">
        <f>'P17'!$E24</f>
        <v>N</v>
      </c>
      <c r="AW26" s="31" t="str">
        <f>'P18'!$E24</f>
        <v>N</v>
      </c>
      <c r="AX26" s="31" t="str">
        <f>'P19'!$E24</f>
        <v>N</v>
      </c>
      <c r="AY26" s="31" t="str">
        <f>'P20'!$E24</f>
        <v>N</v>
      </c>
      <c r="AZ26" s="34">
        <f t="shared" si="11"/>
        <v>0</v>
      </c>
    </row>
    <row r="27" spans="1:52">
      <c r="A27">
        <v>4</v>
      </c>
      <c r="B27" s="31" t="str">
        <f>Critères!$B24</f>
        <v>4.8</v>
      </c>
      <c r="C27" s="31" t="str">
        <f>Critères!$A17</f>
        <v>MULTIMÉDIA</v>
      </c>
      <c r="D27" s="31" t="str">
        <f>'P01'!$D25</f>
        <v>NA</v>
      </c>
      <c r="E27" s="31" t="str">
        <f>'P02'!$D25</f>
        <v>NA</v>
      </c>
      <c r="F27" s="31" t="str">
        <f>'P03'!$D25</f>
        <v>NA</v>
      </c>
      <c r="G27" s="31" t="str">
        <f>'P04'!$D25</f>
        <v>NA</v>
      </c>
      <c r="H27" s="31" t="str">
        <f>'P05'!$D25</f>
        <v>NA</v>
      </c>
      <c r="I27" s="31" t="str">
        <f>'P06'!$D25</f>
        <v>NA</v>
      </c>
      <c r="J27" s="31" t="str">
        <f>'P07'!$D25</f>
        <v>NA</v>
      </c>
      <c r="K27" s="31" t="str">
        <f>'P08'!$D25</f>
        <v>NA</v>
      </c>
      <c r="L27" s="31" t="str">
        <f>'P09'!$D25</f>
        <v>NA</v>
      </c>
      <c r="M27" s="31" t="str">
        <f>'P10'!$D25</f>
        <v>NA</v>
      </c>
      <c r="N27" s="31" t="str">
        <f>'P11'!$D25</f>
        <v>NA</v>
      </c>
      <c r="O27" s="31" t="str">
        <f>'P12'!$D25</f>
        <v>NA</v>
      </c>
      <c r="P27" s="31" t="str">
        <f>'P13'!$D25</f>
        <v>NA</v>
      </c>
      <c r="Q27" s="31" t="str">
        <f>'P14'!$D25</f>
        <v>NA</v>
      </c>
      <c r="S27" s="31"/>
      <c r="T27" s="31"/>
      <c r="U27" s="31"/>
      <c r="V27" s="31"/>
      <c r="W27" s="31"/>
      <c r="X27" s="34">
        <f t="shared" si="6"/>
        <v>0</v>
      </c>
      <c r="Y27" s="34">
        <f t="shared" si="7"/>
        <v>0</v>
      </c>
      <c r="Z27" s="34">
        <f t="shared" si="8"/>
        <v>14</v>
      </c>
      <c r="AA27" s="34">
        <f t="shared" si="9"/>
        <v>0</v>
      </c>
      <c r="AB27" t="str">
        <f t="shared" si="10"/>
        <v>NA</v>
      </c>
      <c r="AC27">
        <v>4</v>
      </c>
      <c r="AD27" s="31" t="str">
        <f>Critères!$B24</f>
        <v>4.8</v>
      </c>
      <c r="AE27" s="31" t="str">
        <f>Critères!$A17</f>
        <v>MULTIMÉDIA</v>
      </c>
      <c r="AF27" s="31" t="str">
        <f>'P01'!$E25</f>
        <v>N</v>
      </c>
      <c r="AG27" s="31" t="str">
        <f>'P02'!$E25</f>
        <v>N</v>
      </c>
      <c r="AH27" s="31" t="str">
        <f>'P03'!$E25</f>
        <v>N</v>
      </c>
      <c r="AI27" s="31" t="str">
        <f>'P04'!$E25</f>
        <v>N</v>
      </c>
      <c r="AJ27" s="31" t="str">
        <f>'P05'!$E25</f>
        <v>N</v>
      </c>
      <c r="AK27" s="31" t="str">
        <f>'P06'!$E25</f>
        <v>N</v>
      </c>
      <c r="AL27" s="31" t="str">
        <f>'P07'!$E25</f>
        <v>N</v>
      </c>
      <c r="AM27" s="31" t="str">
        <f>'P08'!$E25</f>
        <v>N</v>
      </c>
      <c r="AN27" s="31" t="str">
        <f>'P09'!$E25</f>
        <v>N</v>
      </c>
      <c r="AO27" s="31" t="str">
        <f>'P10'!$E25</f>
        <v>N</v>
      </c>
      <c r="AP27" s="31" t="str">
        <f>'P11'!$E25</f>
        <v>N</v>
      </c>
      <c r="AQ27" s="31" t="str">
        <f>'P12'!$E25</f>
        <v>N</v>
      </c>
      <c r="AR27" s="31" t="str">
        <f>'P13'!$E25</f>
        <v>N</v>
      </c>
      <c r="AS27" s="31" t="str">
        <f>'P14'!$E25</f>
        <v>N</v>
      </c>
      <c r="AT27" s="31" t="str">
        <f>'P15'!$E25</f>
        <v>N</v>
      </c>
      <c r="AU27" s="31" t="str">
        <f>'P16'!$E25</f>
        <v>N</v>
      </c>
      <c r="AV27" s="31" t="str">
        <f>'P17'!$E25</f>
        <v>N</v>
      </c>
      <c r="AW27" s="31" t="str">
        <f>'P18'!$E25</f>
        <v>N</v>
      </c>
      <c r="AX27" s="31" t="str">
        <f>'P19'!$E25</f>
        <v>N</v>
      </c>
      <c r="AY27" s="31" t="str">
        <f>'P20'!$E25</f>
        <v>N</v>
      </c>
      <c r="AZ27" s="34">
        <f t="shared" si="11"/>
        <v>0</v>
      </c>
    </row>
    <row r="28" spans="1:52">
      <c r="A28">
        <v>4</v>
      </c>
      <c r="B28" s="31" t="str">
        <f>Critères!$B25</f>
        <v>4.9</v>
      </c>
      <c r="C28" s="31" t="str">
        <f>Critères!$A17</f>
        <v>MULTIMÉDIA</v>
      </c>
      <c r="D28" s="31" t="str">
        <f>'P01'!$D26</f>
        <v>NA</v>
      </c>
      <c r="E28" s="31" t="str">
        <f>'P02'!$D26</f>
        <v>NA</v>
      </c>
      <c r="F28" s="31" t="str">
        <f>'P03'!$D26</f>
        <v>NA</v>
      </c>
      <c r="G28" s="31" t="str">
        <f>'P04'!$D26</f>
        <v>NA</v>
      </c>
      <c r="H28" s="31" t="str">
        <f>'P05'!$D26</f>
        <v>NA</v>
      </c>
      <c r="I28" s="31" t="str">
        <f>'P06'!$D26</f>
        <v>NA</v>
      </c>
      <c r="J28" s="31" t="str">
        <f>'P07'!$D26</f>
        <v>NA</v>
      </c>
      <c r="K28" s="31" t="str">
        <f>'P08'!$D26</f>
        <v>NA</v>
      </c>
      <c r="L28" s="31" t="str">
        <f>'P09'!$D26</f>
        <v>NA</v>
      </c>
      <c r="M28" s="31" t="str">
        <f>'P10'!$D26</f>
        <v>NA</v>
      </c>
      <c r="N28" s="31" t="str">
        <f>'P11'!$D26</f>
        <v>NA</v>
      </c>
      <c r="O28" s="31" t="str">
        <f>'P12'!$D26</f>
        <v>NA</v>
      </c>
      <c r="P28" s="31" t="str">
        <f>'P13'!$D26</f>
        <v>NA</v>
      </c>
      <c r="Q28" s="31" t="str">
        <f>'P14'!$D26</f>
        <v>NA</v>
      </c>
      <c r="S28" s="31"/>
      <c r="T28" s="31"/>
      <c r="U28" s="31"/>
      <c r="V28" s="31"/>
      <c r="W28" s="31"/>
      <c r="X28" s="34">
        <f t="shared" si="6"/>
        <v>0</v>
      </c>
      <c r="Y28" s="34">
        <f t="shared" si="7"/>
        <v>0</v>
      </c>
      <c r="Z28" s="34">
        <f t="shared" si="8"/>
        <v>14</v>
      </c>
      <c r="AA28" s="34">
        <f t="shared" si="9"/>
        <v>0</v>
      </c>
      <c r="AB28" t="str">
        <f t="shared" si="10"/>
        <v>NA</v>
      </c>
      <c r="AC28">
        <v>4</v>
      </c>
      <c r="AD28" s="31" t="str">
        <f>Critères!$B25</f>
        <v>4.9</v>
      </c>
      <c r="AE28" s="31" t="str">
        <f>Critères!$A17</f>
        <v>MULTIMÉDIA</v>
      </c>
      <c r="AF28" s="31" t="str">
        <f>'P01'!$E26</f>
        <v>N</v>
      </c>
      <c r="AG28" s="31" t="str">
        <f>'P02'!$E26</f>
        <v>N</v>
      </c>
      <c r="AH28" s="31" t="str">
        <f>'P03'!$E26</f>
        <v>N</v>
      </c>
      <c r="AI28" s="31" t="str">
        <f>'P04'!$E26</f>
        <v>N</v>
      </c>
      <c r="AJ28" s="31" t="str">
        <f>'P05'!$E26</f>
        <v>N</v>
      </c>
      <c r="AK28" s="31" t="str">
        <f>'P06'!$E26</f>
        <v>N</v>
      </c>
      <c r="AL28" s="31" t="str">
        <f>'P07'!$E26</f>
        <v>N</v>
      </c>
      <c r="AM28" s="31" t="str">
        <f>'P08'!$E26</f>
        <v>N</v>
      </c>
      <c r="AN28" s="31" t="str">
        <f>'P09'!$E26</f>
        <v>N</v>
      </c>
      <c r="AO28" s="31" t="str">
        <f>'P10'!$E26</f>
        <v>N</v>
      </c>
      <c r="AP28" s="31" t="str">
        <f>'P11'!$E26</f>
        <v>N</v>
      </c>
      <c r="AQ28" s="31" t="str">
        <f>'P12'!$E26</f>
        <v>N</v>
      </c>
      <c r="AR28" s="31" t="str">
        <f>'P13'!$E26</f>
        <v>N</v>
      </c>
      <c r="AS28" s="31" t="str">
        <f>'P14'!$E26</f>
        <v>N</v>
      </c>
      <c r="AT28" s="31" t="str">
        <f>'P15'!$E26</f>
        <v>N</v>
      </c>
      <c r="AU28" s="31" t="str">
        <f>'P16'!$E26</f>
        <v>N</v>
      </c>
      <c r="AV28" s="31" t="str">
        <f>'P17'!$E26</f>
        <v>N</v>
      </c>
      <c r="AW28" s="31" t="str">
        <f>'P18'!$E26</f>
        <v>N</v>
      </c>
      <c r="AX28" s="31" t="str">
        <f>'P19'!$E26</f>
        <v>N</v>
      </c>
      <c r="AY28" s="31" t="str">
        <f>'P20'!$E26</f>
        <v>N</v>
      </c>
      <c r="AZ28" s="34">
        <f t="shared" si="11"/>
        <v>0</v>
      </c>
    </row>
    <row r="29" spans="1:52">
      <c r="A29">
        <v>4</v>
      </c>
      <c r="B29" s="31" t="str">
        <f>Critères!$B26</f>
        <v>4.10</v>
      </c>
      <c r="C29" s="31" t="str">
        <f>Critères!$A17</f>
        <v>MULTIMÉDIA</v>
      </c>
      <c r="D29" s="31" t="str">
        <f>'P01'!$D27</f>
        <v>NA</v>
      </c>
      <c r="E29" s="31" t="str">
        <f>'P02'!$D27</f>
        <v>NA</v>
      </c>
      <c r="F29" s="31" t="str">
        <f>'P03'!$D27</f>
        <v>NA</v>
      </c>
      <c r="G29" s="31" t="str">
        <f>'P04'!$D27</f>
        <v>NA</v>
      </c>
      <c r="H29" s="31" t="str">
        <f>'P05'!$D27</f>
        <v>NA</v>
      </c>
      <c r="I29" s="31" t="str">
        <f>'P06'!$D27</f>
        <v>NA</v>
      </c>
      <c r="J29" s="31" t="str">
        <f>'P07'!$D27</f>
        <v>NA</v>
      </c>
      <c r="K29" s="31" t="str">
        <f>'P08'!$D27</f>
        <v>NA</v>
      </c>
      <c r="L29" s="31" t="str">
        <f>'P09'!$D27</f>
        <v>NA</v>
      </c>
      <c r="M29" s="31" t="str">
        <f>'P10'!$D27</f>
        <v>NA</v>
      </c>
      <c r="N29" s="31" t="str">
        <f>'P11'!$D27</f>
        <v>NA</v>
      </c>
      <c r="O29" s="31" t="str">
        <f>'P12'!$D27</f>
        <v>NA</v>
      </c>
      <c r="P29" s="31" t="str">
        <f>'P13'!$D27</f>
        <v>C</v>
      </c>
      <c r="Q29" s="31" t="str">
        <f>'P14'!$D27</f>
        <v>C</v>
      </c>
      <c r="S29" s="31"/>
      <c r="T29" s="31"/>
      <c r="U29" s="31"/>
      <c r="V29" s="31"/>
      <c r="W29" s="31"/>
      <c r="X29" s="34">
        <f t="shared" si="6"/>
        <v>2</v>
      </c>
      <c r="Y29" s="34">
        <f t="shared" si="7"/>
        <v>0</v>
      </c>
      <c r="Z29" s="34">
        <f t="shared" si="8"/>
        <v>12</v>
      </c>
      <c r="AA29" s="34">
        <f t="shared" si="9"/>
        <v>0</v>
      </c>
      <c r="AB29" t="str">
        <f t="shared" si="10"/>
        <v>C</v>
      </c>
      <c r="AC29">
        <v>4</v>
      </c>
      <c r="AD29" s="31" t="str">
        <f>Critères!$B26</f>
        <v>4.10</v>
      </c>
      <c r="AE29" s="31" t="str">
        <f>Critères!$A17</f>
        <v>MULTIMÉDIA</v>
      </c>
      <c r="AF29" s="31" t="str">
        <f>'P01'!$E27</f>
        <v>N</v>
      </c>
      <c r="AG29" s="31" t="str">
        <f>'P02'!$E27</f>
        <v>N</v>
      </c>
      <c r="AH29" s="31" t="str">
        <f>'P03'!$E27</f>
        <v>N</v>
      </c>
      <c r="AI29" s="31" t="str">
        <f>'P04'!$E27</f>
        <v>N</v>
      </c>
      <c r="AJ29" s="31" t="str">
        <f>'P05'!$E27</f>
        <v>N</v>
      </c>
      <c r="AK29" s="31" t="str">
        <f>'P06'!$E27</f>
        <v>N</v>
      </c>
      <c r="AL29" s="31" t="str">
        <f>'P07'!$E27</f>
        <v>N</v>
      </c>
      <c r="AM29" s="31" t="str">
        <f>'P08'!$E27</f>
        <v>N</v>
      </c>
      <c r="AN29" s="31" t="str">
        <f>'P09'!$E27</f>
        <v>N</v>
      </c>
      <c r="AO29" s="31" t="str">
        <f>'P10'!$E27</f>
        <v>N</v>
      </c>
      <c r="AP29" s="31" t="str">
        <f>'P11'!$E27</f>
        <v>N</v>
      </c>
      <c r="AQ29" s="31" t="str">
        <f>'P12'!$E27</f>
        <v>N</v>
      </c>
      <c r="AR29" s="31" t="str">
        <f>'P13'!$E27</f>
        <v>N</v>
      </c>
      <c r="AS29" s="31" t="str">
        <f>'P14'!$E27</f>
        <v>N</v>
      </c>
      <c r="AT29" s="31" t="str">
        <f>'P15'!$E27</f>
        <v>N</v>
      </c>
      <c r="AU29" s="31" t="str">
        <f>'P16'!$E27</f>
        <v>N</v>
      </c>
      <c r="AV29" s="31" t="str">
        <f>'P17'!$E27</f>
        <v>N</v>
      </c>
      <c r="AW29" s="31" t="str">
        <f>'P18'!$E27</f>
        <v>N</v>
      </c>
      <c r="AX29" s="31" t="str">
        <f>'P19'!$E27</f>
        <v>N</v>
      </c>
      <c r="AY29" s="31" t="str">
        <f>'P20'!$E27</f>
        <v>N</v>
      </c>
      <c r="AZ29" s="34">
        <f t="shared" si="11"/>
        <v>0</v>
      </c>
    </row>
    <row r="30" spans="1:52">
      <c r="A30">
        <v>4</v>
      </c>
      <c r="B30" s="31" t="str">
        <f>Critères!$B27</f>
        <v>4.11</v>
      </c>
      <c r="C30" s="31" t="str">
        <f>Critères!$A17</f>
        <v>MULTIMÉDIA</v>
      </c>
      <c r="D30" s="31" t="str">
        <f>'P01'!$D28</f>
        <v>NA</v>
      </c>
      <c r="E30" s="31" t="str">
        <f>'P02'!$D28</f>
        <v>NA</v>
      </c>
      <c r="F30" s="31" t="str">
        <f>'P03'!$D28</f>
        <v>NA</v>
      </c>
      <c r="G30" s="31" t="str">
        <f>'P04'!$D28</f>
        <v>NA</v>
      </c>
      <c r="H30" s="31" t="str">
        <f>'P05'!$D28</f>
        <v>NA</v>
      </c>
      <c r="I30" s="31" t="str">
        <f>'P06'!$D28</f>
        <v>NA</v>
      </c>
      <c r="J30" s="31" t="str">
        <f>'P07'!$D28</f>
        <v>NA</v>
      </c>
      <c r="K30" s="31" t="str">
        <f>'P08'!$D28</f>
        <v>NA</v>
      </c>
      <c r="L30" s="31" t="str">
        <f>'P09'!$D28</f>
        <v>NA</v>
      </c>
      <c r="M30" s="31" t="str">
        <f>'P10'!$D28</f>
        <v>NA</v>
      </c>
      <c r="N30" s="31" t="str">
        <f>'P11'!$D28</f>
        <v>NA</v>
      </c>
      <c r="O30" s="31" t="str">
        <f>'P12'!$D28</f>
        <v>NA</v>
      </c>
      <c r="P30" s="31" t="str">
        <f>'P13'!$D28</f>
        <v>C</v>
      </c>
      <c r="Q30" s="31" t="str">
        <f>'P14'!$D28</f>
        <v>C</v>
      </c>
      <c r="S30" s="31"/>
      <c r="T30" s="31"/>
      <c r="U30" s="31"/>
      <c r="V30" s="31"/>
      <c r="W30" s="31"/>
      <c r="X30" s="34">
        <f t="shared" si="6"/>
        <v>2</v>
      </c>
      <c r="Y30" s="34">
        <f t="shared" si="7"/>
        <v>0</v>
      </c>
      <c r="Z30" s="34">
        <f t="shared" si="8"/>
        <v>12</v>
      </c>
      <c r="AA30" s="34">
        <f t="shared" si="9"/>
        <v>0</v>
      </c>
      <c r="AB30" t="str">
        <f t="shared" si="10"/>
        <v>C</v>
      </c>
      <c r="AC30">
        <v>4</v>
      </c>
      <c r="AD30" s="31" t="str">
        <f>Critères!$B27</f>
        <v>4.11</v>
      </c>
      <c r="AE30" s="31" t="str">
        <f>Critères!$A17</f>
        <v>MULTIMÉDIA</v>
      </c>
      <c r="AF30" s="31" t="str">
        <f>'P01'!$E28</f>
        <v>N</v>
      </c>
      <c r="AG30" s="31" t="str">
        <f>'P02'!$E28</f>
        <v>N</v>
      </c>
      <c r="AH30" s="31" t="str">
        <f>'P03'!$E28</f>
        <v>N</v>
      </c>
      <c r="AI30" s="31" t="str">
        <f>'P04'!$E28</f>
        <v>N</v>
      </c>
      <c r="AJ30" s="31" t="str">
        <f>'P05'!$E28</f>
        <v>N</v>
      </c>
      <c r="AK30" s="31" t="str">
        <f>'P06'!$E28</f>
        <v>N</v>
      </c>
      <c r="AL30" s="31" t="str">
        <f>'P07'!$E28</f>
        <v>N</v>
      </c>
      <c r="AM30" s="31" t="str">
        <f>'P08'!$E28</f>
        <v>N</v>
      </c>
      <c r="AN30" s="31" t="str">
        <f>'P09'!$E28</f>
        <v>N</v>
      </c>
      <c r="AO30" s="31" t="str">
        <f>'P10'!$E28</f>
        <v>N</v>
      </c>
      <c r="AP30" s="31" t="str">
        <f>'P11'!$E28</f>
        <v>N</v>
      </c>
      <c r="AQ30" s="31" t="str">
        <f>'P12'!$E28</f>
        <v>N</v>
      </c>
      <c r="AR30" s="31" t="str">
        <f>'P13'!$E28</f>
        <v>N</v>
      </c>
      <c r="AS30" s="31" t="str">
        <f>'P14'!$E28</f>
        <v>N</v>
      </c>
      <c r="AT30" s="31" t="str">
        <f>'P15'!$E28</f>
        <v>N</v>
      </c>
      <c r="AU30" s="31" t="str">
        <f>'P16'!$E28</f>
        <v>N</v>
      </c>
      <c r="AV30" s="31" t="str">
        <f>'P17'!$E28</f>
        <v>N</v>
      </c>
      <c r="AW30" s="31" t="str">
        <f>'P18'!$E28</f>
        <v>N</v>
      </c>
      <c r="AX30" s="31" t="str">
        <f>'P19'!$E28</f>
        <v>N</v>
      </c>
      <c r="AY30" s="31" t="str">
        <f>'P20'!$E28</f>
        <v>N</v>
      </c>
      <c r="AZ30" s="34">
        <f t="shared" si="11"/>
        <v>0</v>
      </c>
    </row>
    <row r="31" spans="1:52">
      <c r="A31">
        <v>4</v>
      </c>
      <c r="B31" s="31" t="str">
        <f>Critères!$B28</f>
        <v>4.12</v>
      </c>
      <c r="C31" s="31" t="str">
        <f>Critères!$A17</f>
        <v>MULTIMÉDIA</v>
      </c>
      <c r="D31" s="31" t="str">
        <f>'P01'!$D29</f>
        <v>NA</v>
      </c>
      <c r="E31" s="31" t="str">
        <f>'P02'!$D29</f>
        <v>NA</v>
      </c>
      <c r="F31" s="31" t="str">
        <f>'P03'!$D29</f>
        <v>NA</v>
      </c>
      <c r="G31" s="31" t="str">
        <f>'P04'!$D29</f>
        <v>NA</v>
      </c>
      <c r="H31" s="31" t="str">
        <f>'P05'!$D29</f>
        <v>NA</v>
      </c>
      <c r="I31" s="31" t="str">
        <f>'P06'!$D29</f>
        <v>NA</v>
      </c>
      <c r="J31" s="31" t="str">
        <f>'P07'!$D29</f>
        <v>NA</v>
      </c>
      <c r="K31" s="31" t="str">
        <f>'P08'!$D29</f>
        <v>NA</v>
      </c>
      <c r="L31" s="31" t="str">
        <f>'P09'!$D29</f>
        <v>NA</v>
      </c>
      <c r="M31" s="31" t="str">
        <f>'P10'!$D29</f>
        <v>NA</v>
      </c>
      <c r="N31" s="31" t="str">
        <f>'P11'!$D29</f>
        <v>NA</v>
      </c>
      <c r="O31" s="31" t="str">
        <f>'P12'!$D29</f>
        <v>NA</v>
      </c>
      <c r="P31" s="31" t="str">
        <f>'P13'!$D29</f>
        <v>NA</v>
      </c>
      <c r="Q31" s="31" t="str">
        <f>'P14'!$D29</f>
        <v>NA</v>
      </c>
      <c r="S31" s="31"/>
      <c r="T31" s="31"/>
      <c r="U31" s="31"/>
      <c r="V31" s="31"/>
      <c r="W31" s="31"/>
      <c r="X31" s="34">
        <f t="shared" si="6"/>
        <v>0</v>
      </c>
      <c r="Y31" s="34">
        <f t="shared" si="7"/>
        <v>0</v>
      </c>
      <c r="Z31" s="34">
        <f t="shared" si="8"/>
        <v>14</v>
      </c>
      <c r="AA31" s="34">
        <f t="shared" si="9"/>
        <v>0</v>
      </c>
      <c r="AB31" t="str">
        <f t="shared" si="10"/>
        <v>NA</v>
      </c>
      <c r="AC31">
        <v>4</v>
      </c>
      <c r="AD31" s="31" t="str">
        <f>Critères!$B28</f>
        <v>4.12</v>
      </c>
      <c r="AE31" s="31" t="str">
        <f>Critères!$A17</f>
        <v>MULTIMÉDIA</v>
      </c>
      <c r="AF31" s="31" t="str">
        <f>'P01'!$E29</f>
        <v>N</v>
      </c>
      <c r="AG31" s="31" t="str">
        <f>'P02'!$E29</f>
        <v>N</v>
      </c>
      <c r="AH31" s="31" t="str">
        <f>'P03'!$E29</f>
        <v>N</v>
      </c>
      <c r="AI31" s="31" t="str">
        <f>'P04'!$E29</f>
        <v>N</v>
      </c>
      <c r="AJ31" s="31" t="str">
        <f>'P05'!$E29</f>
        <v>N</v>
      </c>
      <c r="AK31" s="31" t="str">
        <f>'P06'!$E29</f>
        <v>N</v>
      </c>
      <c r="AL31" s="31" t="str">
        <f>'P07'!$E29</f>
        <v>N</v>
      </c>
      <c r="AM31" s="31" t="str">
        <f>'P08'!$E29</f>
        <v>N</v>
      </c>
      <c r="AN31" s="31" t="str">
        <f>'P09'!$E29</f>
        <v>N</v>
      </c>
      <c r="AO31" s="31" t="str">
        <f>'P10'!$E29</f>
        <v>N</v>
      </c>
      <c r="AP31" s="31" t="str">
        <f>'P11'!$E29</f>
        <v>N</v>
      </c>
      <c r="AQ31" s="31" t="str">
        <f>'P12'!$E29</f>
        <v>N</v>
      </c>
      <c r="AR31" s="31" t="str">
        <f>'P13'!$E29</f>
        <v>N</v>
      </c>
      <c r="AS31" s="31" t="str">
        <f>'P14'!$E29</f>
        <v>N</v>
      </c>
      <c r="AT31" s="31" t="str">
        <f>'P15'!$E29</f>
        <v>N</v>
      </c>
      <c r="AU31" s="31" t="str">
        <f>'P16'!$E29</f>
        <v>N</v>
      </c>
      <c r="AV31" s="31" t="str">
        <f>'P17'!$E29</f>
        <v>N</v>
      </c>
      <c r="AW31" s="31" t="str">
        <f>'P18'!$E29</f>
        <v>N</v>
      </c>
      <c r="AX31" s="31" t="str">
        <f>'P19'!$E29</f>
        <v>N</v>
      </c>
      <c r="AY31" s="31" t="str">
        <f>'P20'!$E29</f>
        <v>N</v>
      </c>
      <c r="AZ31" s="34">
        <f t="shared" si="11"/>
        <v>0</v>
      </c>
    </row>
    <row r="32" spans="1:52">
      <c r="A32">
        <v>4</v>
      </c>
      <c r="B32" s="31" t="str">
        <f>Critères!$B29</f>
        <v>4.13</v>
      </c>
      <c r="C32" s="31" t="str">
        <f>Critères!$A17</f>
        <v>MULTIMÉDIA</v>
      </c>
      <c r="D32" s="31" t="str">
        <f>'P01'!$D30</f>
        <v>C</v>
      </c>
      <c r="E32" s="31" t="str">
        <f>'P02'!$D30</f>
        <v>NA</v>
      </c>
      <c r="F32" s="31" t="str">
        <f>'P03'!$D30</f>
        <v>NA</v>
      </c>
      <c r="G32" s="31" t="str">
        <f>'P04'!$D30</f>
        <v>NA</v>
      </c>
      <c r="H32" s="31" t="str">
        <f>'P05'!$D30</f>
        <v>NA</v>
      </c>
      <c r="I32" s="31" t="str">
        <f>'P06'!$D30</f>
        <v>NA</v>
      </c>
      <c r="J32" s="31" t="str">
        <f>'P07'!$D30</f>
        <v>NA</v>
      </c>
      <c r="K32" s="31" t="str">
        <f>'P08'!$D30</f>
        <v>NA</v>
      </c>
      <c r="L32" s="31" t="str">
        <f>'P09'!$D30</f>
        <v>NA</v>
      </c>
      <c r="M32" s="31" t="str">
        <f>'P10'!$D30</f>
        <v>NA</v>
      </c>
      <c r="N32" s="31" t="str">
        <f>'P11'!$D30</f>
        <v>NA</v>
      </c>
      <c r="O32" s="31" t="str">
        <f>'P12'!$D30</f>
        <v>NA</v>
      </c>
      <c r="P32" s="31" t="str">
        <f>'P13'!$D30</f>
        <v>C</v>
      </c>
      <c r="Q32" s="31" t="str">
        <f>'P14'!$D30</f>
        <v>C</v>
      </c>
      <c r="S32" s="31"/>
      <c r="T32" s="31"/>
      <c r="U32" s="31"/>
      <c r="V32" s="31"/>
      <c r="W32" s="31"/>
      <c r="X32" s="34">
        <f t="shared" si="6"/>
        <v>3</v>
      </c>
      <c r="Y32" s="34">
        <f t="shared" si="7"/>
        <v>0</v>
      </c>
      <c r="Z32" s="34">
        <f t="shared" si="8"/>
        <v>11</v>
      </c>
      <c r="AA32" s="34">
        <f t="shared" si="9"/>
        <v>0</v>
      </c>
      <c r="AB32" t="str">
        <f t="shared" si="10"/>
        <v>C</v>
      </c>
      <c r="AC32">
        <v>4</v>
      </c>
      <c r="AD32" s="31" t="str">
        <f>Critères!$B29</f>
        <v>4.13</v>
      </c>
      <c r="AE32" s="31" t="str">
        <f>Critères!$A17</f>
        <v>MULTIMÉDIA</v>
      </c>
      <c r="AF32" s="31" t="str">
        <f>'P01'!$E30</f>
        <v>N</v>
      </c>
      <c r="AG32" s="31" t="str">
        <f>'P02'!$E30</f>
        <v>N</v>
      </c>
      <c r="AH32" s="31" t="str">
        <f>'P03'!$E30</f>
        <v>N</v>
      </c>
      <c r="AI32" s="31" t="str">
        <f>'P04'!$E30</f>
        <v>N</v>
      </c>
      <c r="AJ32" s="31" t="str">
        <f>'P05'!$E30</f>
        <v>N</v>
      </c>
      <c r="AK32" s="31" t="str">
        <f>'P06'!$E30</f>
        <v>N</v>
      </c>
      <c r="AL32" s="31" t="str">
        <f>'P07'!$E30</f>
        <v>N</v>
      </c>
      <c r="AM32" s="31" t="str">
        <f>'P08'!$E30</f>
        <v>N</v>
      </c>
      <c r="AN32" s="31" t="str">
        <f>'P09'!$E30</f>
        <v>N</v>
      </c>
      <c r="AO32" s="31" t="str">
        <f>'P10'!$E30</f>
        <v>N</v>
      </c>
      <c r="AP32" s="31" t="str">
        <f>'P11'!$E30</f>
        <v>N</v>
      </c>
      <c r="AQ32" s="31" t="str">
        <f>'P12'!$E30</f>
        <v>N</v>
      </c>
      <c r="AR32" s="31" t="str">
        <f>'P13'!$E30</f>
        <v>N</v>
      </c>
      <c r="AS32" s="31" t="str">
        <f>'P14'!$E30</f>
        <v>N</v>
      </c>
      <c r="AT32" s="31" t="str">
        <f>'P15'!$E30</f>
        <v>N</v>
      </c>
      <c r="AU32" s="31" t="str">
        <f>'P16'!$E30</f>
        <v>N</v>
      </c>
      <c r="AV32" s="31" t="str">
        <f>'P17'!$E30</f>
        <v>N</v>
      </c>
      <c r="AW32" s="31" t="str">
        <f>'P18'!$E30</f>
        <v>N</v>
      </c>
      <c r="AX32" s="31" t="str">
        <f>'P19'!$E30</f>
        <v>N</v>
      </c>
      <c r="AY32" s="31" t="str">
        <f>'P20'!$E30</f>
        <v>N</v>
      </c>
      <c r="AZ32" s="34">
        <f t="shared" si="11"/>
        <v>0</v>
      </c>
    </row>
    <row r="33" spans="1:52">
      <c r="A33" s="37"/>
      <c r="B33" s="38"/>
      <c r="C33" s="38"/>
      <c r="D33" s="38"/>
      <c r="E33" s="38"/>
      <c r="F33" s="38"/>
      <c r="G33" s="38"/>
      <c r="H33" s="38"/>
      <c r="I33" s="38"/>
      <c r="J33" s="38"/>
      <c r="K33" s="38"/>
      <c r="L33" s="38"/>
      <c r="M33" s="38"/>
      <c r="N33" s="38"/>
      <c r="O33" s="38"/>
      <c r="P33" s="38"/>
      <c r="Q33" s="38"/>
      <c r="R33" s="38"/>
      <c r="S33" s="38"/>
      <c r="T33" s="38"/>
      <c r="U33" s="38"/>
      <c r="V33" s="38"/>
      <c r="W33" s="38"/>
      <c r="X33" s="39">
        <f>SUM(X20:X32)</f>
        <v>11</v>
      </c>
      <c r="Y33" s="39">
        <f>SUM(Y20:Y32)</f>
        <v>4</v>
      </c>
      <c r="Z33" s="39">
        <f>SUM(Z20:Z32)</f>
        <v>167</v>
      </c>
      <c r="AA33" s="39">
        <f>SUM(AA20:AA32)</f>
        <v>0</v>
      </c>
      <c r="AC33" s="37"/>
      <c r="AD33" s="38"/>
      <c r="AE33" s="38"/>
      <c r="AF33" s="38"/>
      <c r="AG33" s="38"/>
      <c r="AH33" s="38"/>
      <c r="AI33" s="38"/>
      <c r="AJ33" s="38"/>
      <c r="AK33" s="38"/>
      <c r="AL33" s="38"/>
      <c r="AM33" s="38"/>
      <c r="AN33" s="38"/>
      <c r="AO33" s="38"/>
      <c r="AP33" s="38"/>
      <c r="AQ33" s="38"/>
      <c r="AR33" s="38"/>
      <c r="AS33" s="38"/>
      <c r="AT33" s="38"/>
      <c r="AU33" s="38"/>
      <c r="AV33" s="38"/>
      <c r="AW33" s="38"/>
      <c r="AX33" s="38"/>
      <c r="AY33" s="38"/>
      <c r="AZ33" s="39">
        <f>SUM(AZ20:AZ32)</f>
        <v>1</v>
      </c>
    </row>
    <row r="34" spans="1:52">
      <c r="A34">
        <v>5</v>
      </c>
      <c r="B34" s="31" t="str">
        <f>Critères!$B30</f>
        <v>5.1</v>
      </c>
      <c r="C34" s="31" t="str">
        <f>Critères!$A30</f>
        <v>TABLEAUX</v>
      </c>
      <c r="D34" s="31" t="str">
        <f>'P01'!$D31</f>
        <v>NA</v>
      </c>
      <c r="E34" s="31" t="str">
        <f>'P02'!$D31</f>
        <v>NA</v>
      </c>
      <c r="F34" s="31" t="str">
        <f>'P03'!$D31</f>
        <v>NA</v>
      </c>
      <c r="G34" s="31" t="str">
        <f>'P04'!$D31</f>
        <v>NA</v>
      </c>
      <c r="H34" s="31" t="str">
        <f>'P05'!$D31</f>
        <v>NA</v>
      </c>
      <c r="I34" s="31" t="str">
        <f>'P06'!$D31</f>
        <v>NA</v>
      </c>
      <c r="J34" s="31" t="str">
        <f>'P07'!$D31</f>
        <v>NA</v>
      </c>
      <c r="K34" s="31" t="str">
        <f>'P08'!$D31</f>
        <v>NA</v>
      </c>
      <c r="L34" s="31" t="str">
        <f>'P09'!$D31</f>
        <v>NA</v>
      </c>
      <c r="M34" s="31" t="str">
        <f>'P10'!$D31</f>
        <v>NA</v>
      </c>
      <c r="N34" s="31" t="str">
        <f>'P11'!$D31</f>
        <v>NA</v>
      </c>
      <c r="O34" s="31" t="str">
        <f>'P12'!$D31</f>
        <v>NA</v>
      </c>
      <c r="P34" s="31" t="str">
        <f>'P13'!$D31</f>
        <v>NA</v>
      </c>
      <c r="Q34" s="31" t="str">
        <f>'P14'!$D31</f>
        <v>NA</v>
      </c>
      <c r="S34" s="31"/>
      <c r="T34" s="31"/>
      <c r="U34" s="31"/>
      <c r="V34" s="31"/>
      <c r="W34" s="31"/>
      <c r="X34" s="34">
        <f t="shared" ref="X34:X41" si="12">COUNTIF(D34:W34,"C")</f>
        <v>0</v>
      </c>
      <c r="Y34" s="34">
        <f t="shared" ref="Y34:Y41" si="13">COUNTIF(D34:W34,"NC")</f>
        <v>0</v>
      </c>
      <c r="Z34" s="34">
        <f t="shared" ref="Z34:Z41" si="14">COUNTIF(D34:W34,"NA")</f>
        <v>14</v>
      </c>
      <c r="AA34" s="34">
        <f t="shared" ref="AA34:AA41" si="15">COUNTIF(D34:W34,"NT")</f>
        <v>0</v>
      </c>
      <c r="AB34" t="str">
        <f t="shared" ref="AB34:AB41" si="16">IF(Y34&gt;0,"NC",IF(X34&gt;0,"C",IF(AA34&gt;0,"NT","NA")))</f>
        <v>NA</v>
      </c>
      <c r="AC34">
        <v>5</v>
      </c>
      <c r="AD34" s="31" t="str">
        <f>Critères!$B30</f>
        <v>5.1</v>
      </c>
      <c r="AE34" s="31" t="str">
        <f>Critères!$A30</f>
        <v>TABLEAUX</v>
      </c>
      <c r="AF34" s="31" t="str">
        <f>'P01'!$E31</f>
        <v>N</v>
      </c>
      <c r="AG34" s="31" t="str">
        <f>'P02'!$E31</f>
        <v>N</v>
      </c>
      <c r="AH34" s="31" t="str">
        <f>'P03'!$E31</f>
        <v>N</v>
      </c>
      <c r="AI34" s="31" t="str">
        <f>'P04'!$E31</f>
        <v>N</v>
      </c>
      <c r="AJ34" s="31" t="str">
        <f>'P05'!$E31</f>
        <v>N</v>
      </c>
      <c r="AK34" s="31" t="str">
        <f>'P06'!$E31</f>
        <v>N</v>
      </c>
      <c r="AL34" s="31" t="str">
        <f>'P07'!$E31</f>
        <v>N</v>
      </c>
      <c r="AM34" s="31" t="str">
        <f>'P08'!$E31</f>
        <v>N</v>
      </c>
      <c r="AN34" s="31" t="str">
        <f>'P09'!$E31</f>
        <v>N</v>
      </c>
      <c r="AO34" s="31" t="str">
        <f>'P10'!$E31</f>
        <v>N</v>
      </c>
      <c r="AP34" s="31" t="str">
        <f>'P11'!$E31</f>
        <v>N</v>
      </c>
      <c r="AQ34" s="31" t="str">
        <f>'P12'!$E31</f>
        <v>N</v>
      </c>
      <c r="AR34" s="31" t="str">
        <f>'P13'!$E31</f>
        <v>N</v>
      </c>
      <c r="AS34" s="31" t="str">
        <f>'P14'!$E31</f>
        <v>N</v>
      </c>
      <c r="AT34" s="31" t="str">
        <f>'P15'!$E31</f>
        <v>N</v>
      </c>
      <c r="AU34" s="31" t="str">
        <f>'P16'!$E31</f>
        <v>N</v>
      </c>
      <c r="AV34" s="31" t="str">
        <f>'P17'!$E31</f>
        <v>N</v>
      </c>
      <c r="AW34" s="31" t="str">
        <f>'P18'!$E31</f>
        <v>N</v>
      </c>
      <c r="AX34" s="31" t="str">
        <f>'P19'!$E31</f>
        <v>N</v>
      </c>
      <c r="AY34" s="31" t="str">
        <f>'P20'!$E31</f>
        <v>N</v>
      </c>
      <c r="AZ34" s="34">
        <f t="shared" ref="AZ34:AZ41" si="17">COUNTIF(AF34:AY34,"D")</f>
        <v>0</v>
      </c>
    </row>
    <row r="35" spans="1:52">
      <c r="A35">
        <v>5</v>
      </c>
      <c r="B35" s="31" t="str">
        <f>Critères!$B31</f>
        <v>5.2</v>
      </c>
      <c r="C35" s="31" t="str">
        <f>Critères!$A30</f>
        <v>TABLEAUX</v>
      </c>
      <c r="D35" s="31" t="str">
        <f>'P01'!$D32</f>
        <v>NA</v>
      </c>
      <c r="E35" s="31" t="str">
        <f>'P02'!$D32</f>
        <v>NA</v>
      </c>
      <c r="F35" s="31" t="str">
        <f>'P03'!$D32</f>
        <v>NA</v>
      </c>
      <c r="G35" s="31" t="str">
        <f>'P04'!$D32</f>
        <v>NA</v>
      </c>
      <c r="H35" s="31" t="str">
        <f>'P05'!$D32</f>
        <v>NA</v>
      </c>
      <c r="I35" s="31" t="str">
        <f>'P06'!$D32</f>
        <v>NA</v>
      </c>
      <c r="J35" s="31" t="str">
        <f>'P07'!$D32</f>
        <v>NA</v>
      </c>
      <c r="K35" s="31" t="str">
        <f>'P08'!$D32</f>
        <v>NA</v>
      </c>
      <c r="L35" s="31" t="str">
        <f>'P09'!$D32</f>
        <v>NA</v>
      </c>
      <c r="M35" s="31" t="str">
        <f>'P10'!$D32</f>
        <v>NA</v>
      </c>
      <c r="N35" s="31" t="str">
        <f>'P11'!$D32</f>
        <v>NA</v>
      </c>
      <c r="O35" s="31" t="str">
        <f>'P12'!$D32</f>
        <v>NA</v>
      </c>
      <c r="P35" s="31" t="str">
        <f>'P13'!$D32</f>
        <v>NA</v>
      </c>
      <c r="Q35" s="31" t="str">
        <f>'P14'!$D32</f>
        <v>NA</v>
      </c>
      <c r="S35" s="31"/>
      <c r="T35" s="31"/>
      <c r="U35" s="31"/>
      <c r="V35" s="31"/>
      <c r="W35" s="31"/>
      <c r="X35" s="34">
        <f t="shared" si="12"/>
        <v>0</v>
      </c>
      <c r="Y35" s="34">
        <f t="shared" si="13"/>
        <v>0</v>
      </c>
      <c r="Z35" s="34">
        <f t="shared" si="14"/>
        <v>14</v>
      </c>
      <c r="AA35" s="34">
        <f t="shared" si="15"/>
        <v>0</v>
      </c>
      <c r="AB35" t="str">
        <f t="shared" si="16"/>
        <v>NA</v>
      </c>
      <c r="AC35">
        <v>5</v>
      </c>
      <c r="AD35" s="31" t="str">
        <f>Critères!$B31</f>
        <v>5.2</v>
      </c>
      <c r="AE35" s="31" t="str">
        <f>Critères!$A30</f>
        <v>TABLEAUX</v>
      </c>
      <c r="AF35" s="31" t="str">
        <f>'P01'!$E32</f>
        <v>N</v>
      </c>
      <c r="AG35" s="31" t="str">
        <f>'P02'!$E32</f>
        <v>N</v>
      </c>
      <c r="AH35" s="31" t="str">
        <f>'P03'!$E32</f>
        <v>N</v>
      </c>
      <c r="AI35" s="31" t="str">
        <f>'P04'!$E32</f>
        <v>N</v>
      </c>
      <c r="AJ35" s="31" t="str">
        <f>'P05'!$E32</f>
        <v>N</v>
      </c>
      <c r="AK35" s="31" t="str">
        <f>'P06'!$E32</f>
        <v>N</v>
      </c>
      <c r="AL35" s="31" t="str">
        <f>'P07'!$E32</f>
        <v>N</v>
      </c>
      <c r="AM35" s="31" t="str">
        <f>'P08'!$E32</f>
        <v>N</v>
      </c>
      <c r="AN35" s="31" t="str">
        <f>'P09'!$E32</f>
        <v>N</v>
      </c>
      <c r="AO35" s="31" t="str">
        <f>'P10'!$E32</f>
        <v>N</v>
      </c>
      <c r="AP35" s="31" t="str">
        <f>'P11'!$E32</f>
        <v>N</v>
      </c>
      <c r="AQ35" s="31" t="str">
        <f>'P12'!$E32</f>
        <v>N</v>
      </c>
      <c r="AR35" s="31" t="str">
        <f>'P13'!$E32</f>
        <v>N</v>
      </c>
      <c r="AS35" s="31" t="str">
        <f>'P14'!$E32</f>
        <v>N</v>
      </c>
      <c r="AT35" s="31" t="str">
        <f>'P15'!$E32</f>
        <v>N</v>
      </c>
      <c r="AU35" s="31" t="str">
        <f>'P16'!$E32</f>
        <v>N</v>
      </c>
      <c r="AV35" s="31" t="str">
        <f>'P17'!$E32</f>
        <v>N</v>
      </c>
      <c r="AW35" s="31" t="str">
        <f>'P18'!$E32</f>
        <v>N</v>
      </c>
      <c r="AX35" s="31" t="str">
        <f>'P19'!$E32</f>
        <v>N</v>
      </c>
      <c r="AY35" s="31" t="str">
        <f>'P20'!$E32</f>
        <v>N</v>
      </c>
      <c r="AZ35" s="34">
        <f t="shared" si="17"/>
        <v>0</v>
      </c>
    </row>
    <row r="36" spans="1:52">
      <c r="A36">
        <v>5</v>
      </c>
      <c r="B36" s="31" t="str">
        <f>Critères!$B32</f>
        <v>5.3</v>
      </c>
      <c r="C36" s="31" t="str">
        <f>Critères!$A30</f>
        <v>TABLEAUX</v>
      </c>
      <c r="D36" s="31" t="str">
        <f>'P01'!$D33</f>
        <v>NA</v>
      </c>
      <c r="E36" s="31" t="str">
        <f>'P02'!$D33</f>
        <v>NA</v>
      </c>
      <c r="F36" s="31" t="str">
        <f>'P03'!$D33</f>
        <v>NA</v>
      </c>
      <c r="G36" s="31" t="str">
        <f>'P04'!$D33</f>
        <v>NA</v>
      </c>
      <c r="H36" s="31" t="str">
        <f>'P05'!$D33</f>
        <v>NA</v>
      </c>
      <c r="I36" s="31" t="str">
        <f>'P06'!$D33</f>
        <v>NA</v>
      </c>
      <c r="J36" s="31" t="str">
        <f>'P07'!$D33</f>
        <v>NA</v>
      </c>
      <c r="K36" s="31" t="str">
        <f>'P08'!$D33</f>
        <v>NA</v>
      </c>
      <c r="L36" s="31" t="str">
        <f>'P09'!$D33</f>
        <v>NA</v>
      </c>
      <c r="M36" s="31" t="str">
        <f>'P10'!$D33</f>
        <v>NA</v>
      </c>
      <c r="N36" s="31" t="str">
        <f>'P11'!$D33</f>
        <v>NA</v>
      </c>
      <c r="O36" s="31" t="str">
        <f>'P12'!$D33</f>
        <v>NA</v>
      </c>
      <c r="P36" s="31" t="str">
        <f>'P13'!$D33</f>
        <v>NA</v>
      </c>
      <c r="Q36" s="31" t="str">
        <f>'P14'!$D33</f>
        <v>NA</v>
      </c>
      <c r="S36" s="31"/>
      <c r="T36" s="31"/>
      <c r="U36" s="31"/>
      <c r="V36" s="31"/>
      <c r="W36" s="31"/>
      <c r="X36" s="34">
        <f t="shared" si="12"/>
        <v>0</v>
      </c>
      <c r="Y36" s="34">
        <f t="shared" si="13"/>
        <v>0</v>
      </c>
      <c r="Z36" s="34">
        <f t="shared" si="14"/>
        <v>14</v>
      </c>
      <c r="AA36" s="34">
        <f t="shared" si="15"/>
        <v>0</v>
      </c>
      <c r="AB36" t="str">
        <f t="shared" si="16"/>
        <v>NA</v>
      </c>
      <c r="AC36">
        <v>5</v>
      </c>
      <c r="AD36" s="31" t="str">
        <f>Critères!$B32</f>
        <v>5.3</v>
      </c>
      <c r="AE36" s="31" t="str">
        <f>Critères!$A30</f>
        <v>TABLEAUX</v>
      </c>
      <c r="AF36" s="31" t="str">
        <f>'P01'!$E33</f>
        <v>N</v>
      </c>
      <c r="AG36" s="31" t="str">
        <f>'P02'!$E33</f>
        <v>N</v>
      </c>
      <c r="AH36" s="31" t="str">
        <f>'P03'!$E33</f>
        <v>N</v>
      </c>
      <c r="AI36" s="31" t="str">
        <f>'P04'!$E33</f>
        <v>N</v>
      </c>
      <c r="AJ36" s="31" t="str">
        <f>'P05'!$E33</f>
        <v>N</v>
      </c>
      <c r="AK36" s="31" t="str">
        <f>'P06'!$E33</f>
        <v>N</v>
      </c>
      <c r="AL36" s="31" t="str">
        <f>'P07'!$E33</f>
        <v>N</v>
      </c>
      <c r="AM36" s="31" t="str">
        <f>'P08'!$E33</f>
        <v>N</v>
      </c>
      <c r="AN36" s="31" t="str">
        <f>'P09'!$E33</f>
        <v>N</v>
      </c>
      <c r="AO36" s="31" t="str">
        <f>'P10'!$E33</f>
        <v>N</v>
      </c>
      <c r="AP36" s="31" t="str">
        <f>'P11'!$E33</f>
        <v>N</v>
      </c>
      <c r="AQ36" s="31" t="str">
        <f>'P12'!$E33</f>
        <v>N</v>
      </c>
      <c r="AR36" s="31" t="str">
        <f>'P13'!$E33</f>
        <v>N</v>
      </c>
      <c r="AS36" s="31" t="str">
        <f>'P14'!$E33</f>
        <v>N</v>
      </c>
      <c r="AT36" s="31" t="str">
        <f>'P15'!$E33</f>
        <v>N</v>
      </c>
      <c r="AU36" s="31" t="str">
        <f>'P16'!$E33</f>
        <v>N</v>
      </c>
      <c r="AV36" s="31" t="str">
        <f>'P17'!$E33</f>
        <v>N</v>
      </c>
      <c r="AW36" s="31" t="str">
        <f>'P18'!$E33</f>
        <v>N</v>
      </c>
      <c r="AX36" s="31" t="str">
        <f>'P19'!$E33</f>
        <v>N</v>
      </c>
      <c r="AY36" s="31" t="str">
        <f>'P20'!$E33</f>
        <v>N</v>
      </c>
      <c r="AZ36" s="34">
        <f t="shared" si="17"/>
        <v>0</v>
      </c>
    </row>
    <row r="37" spans="1:52">
      <c r="A37">
        <v>5</v>
      </c>
      <c r="B37" s="31" t="str">
        <f>Critères!$B33</f>
        <v>5.4</v>
      </c>
      <c r="C37" s="31" t="str">
        <f>Critères!$A30</f>
        <v>TABLEAUX</v>
      </c>
      <c r="D37" s="31" t="str">
        <f>'P01'!$D34</f>
        <v>NA</v>
      </c>
      <c r="E37" s="31" t="str">
        <f>'P02'!$D34</f>
        <v>NA</v>
      </c>
      <c r="F37" s="31" t="str">
        <f>'P03'!$D34</f>
        <v>NA</v>
      </c>
      <c r="G37" s="31" t="str">
        <f>'P04'!$D34</f>
        <v>NA</v>
      </c>
      <c r="H37" s="31" t="str">
        <f>'P05'!$D34</f>
        <v>NA</v>
      </c>
      <c r="I37" s="31" t="str">
        <f>'P06'!$D34</f>
        <v>NA</v>
      </c>
      <c r="J37" s="31" t="str">
        <f>'P07'!$D34</f>
        <v>NA</v>
      </c>
      <c r="K37" s="31" t="str">
        <f>'P08'!$D34</f>
        <v>NA</v>
      </c>
      <c r="L37" s="31" t="str">
        <f>'P09'!$D34</f>
        <v>NA</v>
      </c>
      <c r="M37" s="31" t="str">
        <f>'P10'!$D34</f>
        <v>NA</v>
      </c>
      <c r="N37" s="31" t="str">
        <f>'P11'!$D34</f>
        <v>NA</v>
      </c>
      <c r="O37" s="31" t="str">
        <f>'P12'!$D34</f>
        <v>NA</v>
      </c>
      <c r="P37" s="31" t="str">
        <f>'P13'!$D34</f>
        <v>NA</v>
      </c>
      <c r="Q37" s="31" t="str">
        <f>'P14'!$D34</f>
        <v>NA</v>
      </c>
      <c r="S37" s="31"/>
      <c r="T37" s="31"/>
      <c r="U37" s="31"/>
      <c r="V37" s="31"/>
      <c r="W37" s="31"/>
      <c r="X37" s="34">
        <f t="shared" si="12"/>
        <v>0</v>
      </c>
      <c r="Y37" s="34">
        <f t="shared" si="13"/>
        <v>0</v>
      </c>
      <c r="Z37" s="34">
        <f t="shared" si="14"/>
        <v>14</v>
      </c>
      <c r="AA37" s="34">
        <f t="shared" si="15"/>
        <v>0</v>
      </c>
      <c r="AB37" t="str">
        <f t="shared" si="16"/>
        <v>NA</v>
      </c>
      <c r="AC37">
        <v>5</v>
      </c>
      <c r="AD37" s="31" t="str">
        <f>Critères!$B33</f>
        <v>5.4</v>
      </c>
      <c r="AE37" s="31" t="str">
        <f>Critères!$A30</f>
        <v>TABLEAUX</v>
      </c>
      <c r="AF37" s="31" t="str">
        <f>'P01'!$E34</f>
        <v>N</v>
      </c>
      <c r="AG37" s="31" t="str">
        <f>'P02'!$E34</f>
        <v>N</v>
      </c>
      <c r="AH37" s="31" t="str">
        <f>'P03'!$E34</f>
        <v>N</v>
      </c>
      <c r="AI37" s="31" t="str">
        <f>'P04'!$E34</f>
        <v>N</v>
      </c>
      <c r="AJ37" s="31" t="str">
        <f>'P05'!$E34</f>
        <v>N</v>
      </c>
      <c r="AK37" s="31" t="str">
        <f>'P06'!$E34</f>
        <v>N</v>
      </c>
      <c r="AL37" s="31" t="str">
        <f>'P07'!$E34</f>
        <v>N</v>
      </c>
      <c r="AM37" s="31" t="str">
        <f>'P08'!$E34</f>
        <v>N</v>
      </c>
      <c r="AN37" s="31" t="str">
        <f>'P09'!$E34</f>
        <v>N</v>
      </c>
      <c r="AO37" s="31" t="str">
        <f>'P10'!$E34</f>
        <v>N</v>
      </c>
      <c r="AP37" s="31" t="str">
        <f>'P11'!$E34</f>
        <v>N</v>
      </c>
      <c r="AQ37" s="31" t="str">
        <f>'P12'!$E34</f>
        <v>N</v>
      </c>
      <c r="AR37" s="31" t="str">
        <f>'P13'!$E34</f>
        <v>N</v>
      </c>
      <c r="AS37" s="31" t="str">
        <f>'P14'!$E34</f>
        <v>N</v>
      </c>
      <c r="AT37" s="31" t="str">
        <f>'P15'!$E34</f>
        <v>N</v>
      </c>
      <c r="AU37" s="31" t="str">
        <f>'P16'!$E34</f>
        <v>N</v>
      </c>
      <c r="AV37" s="31" t="str">
        <f>'P17'!$E34</f>
        <v>N</v>
      </c>
      <c r="AW37" s="31" t="str">
        <f>'P18'!$E34</f>
        <v>N</v>
      </c>
      <c r="AX37" s="31" t="str">
        <f>'P19'!$E34</f>
        <v>N</v>
      </c>
      <c r="AY37" s="31" t="str">
        <f>'P20'!$E34</f>
        <v>N</v>
      </c>
      <c r="AZ37" s="34">
        <f t="shared" si="17"/>
        <v>0</v>
      </c>
    </row>
    <row r="38" spans="1:52">
      <c r="A38">
        <v>5</v>
      </c>
      <c r="B38" s="31" t="str">
        <f>Critères!$B34</f>
        <v>5.5</v>
      </c>
      <c r="C38" s="31" t="str">
        <f>Critères!$A30</f>
        <v>TABLEAUX</v>
      </c>
      <c r="D38" s="31" t="str">
        <f>'P01'!$D35</f>
        <v>NA</v>
      </c>
      <c r="E38" s="31" t="str">
        <f>'P02'!$D35</f>
        <v>NA</v>
      </c>
      <c r="F38" s="31" t="str">
        <f>'P03'!$D35</f>
        <v>NA</v>
      </c>
      <c r="G38" s="31" t="str">
        <f>'P04'!$D35</f>
        <v>NA</v>
      </c>
      <c r="H38" s="31" t="str">
        <f>'P05'!$D35</f>
        <v>NA</v>
      </c>
      <c r="I38" s="31" t="str">
        <f>'P06'!$D35</f>
        <v>NA</v>
      </c>
      <c r="J38" s="31" t="str">
        <f>'P07'!$D35</f>
        <v>NA</v>
      </c>
      <c r="K38" s="31" t="str">
        <f>'P08'!$D35</f>
        <v>NA</v>
      </c>
      <c r="L38" s="31" t="str">
        <f>'P09'!$D35</f>
        <v>NA</v>
      </c>
      <c r="M38" s="31" t="str">
        <f>'P10'!$D35</f>
        <v>NA</v>
      </c>
      <c r="N38" s="31" t="str">
        <f>'P11'!$D35</f>
        <v>NA</v>
      </c>
      <c r="O38" s="31" t="str">
        <f>'P12'!$D35</f>
        <v>NA</v>
      </c>
      <c r="P38" s="31" t="str">
        <f>'P13'!$D35</f>
        <v>NA</v>
      </c>
      <c r="Q38" s="31" t="str">
        <f>'P14'!$D35</f>
        <v>NA</v>
      </c>
      <c r="S38" s="31"/>
      <c r="T38" s="31"/>
      <c r="U38" s="31"/>
      <c r="V38" s="31"/>
      <c r="W38" s="31"/>
      <c r="X38" s="34">
        <f t="shared" si="12"/>
        <v>0</v>
      </c>
      <c r="Y38" s="34">
        <f t="shared" si="13"/>
        <v>0</v>
      </c>
      <c r="Z38" s="34">
        <f t="shared" si="14"/>
        <v>14</v>
      </c>
      <c r="AA38" s="34">
        <f t="shared" si="15"/>
        <v>0</v>
      </c>
      <c r="AB38" t="str">
        <f t="shared" si="16"/>
        <v>NA</v>
      </c>
      <c r="AC38">
        <v>5</v>
      </c>
      <c r="AD38" s="31" t="str">
        <f>Critères!$B34</f>
        <v>5.5</v>
      </c>
      <c r="AE38" s="31" t="str">
        <f>Critères!$A30</f>
        <v>TABLEAUX</v>
      </c>
      <c r="AF38" s="31" t="str">
        <f>'P01'!$E35</f>
        <v>N</v>
      </c>
      <c r="AG38" s="31" t="str">
        <f>'P02'!$E35</f>
        <v>N</v>
      </c>
      <c r="AH38" s="31" t="str">
        <f>'P03'!$E35</f>
        <v>N</v>
      </c>
      <c r="AI38" s="31" t="str">
        <f>'P04'!$E35</f>
        <v>N</v>
      </c>
      <c r="AJ38" s="31" t="str">
        <f>'P05'!$E35</f>
        <v>N</v>
      </c>
      <c r="AK38" s="31" t="str">
        <f>'P06'!$E35</f>
        <v>N</v>
      </c>
      <c r="AL38" s="31" t="str">
        <f>'P07'!$E35</f>
        <v>N</v>
      </c>
      <c r="AM38" s="31" t="str">
        <f>'P08'!$E35</f>
        <v>N</v>
      </c>
      <c r="AN38" s="31" t="str">
        <f>'P09'!$E35</f>
        <v>N</v>
      </c>
      <c r="AO38" s="31" t="str">
        <f>'P10'!$E35</f>
        <v>N</v>
      </c>
      <c r="AP38" s="31" t="str">
        <f>'P11'!$E35</f>
        <v>N</v>
      </c>
      <c r="AQ38" s="31" t="str">
        <f>'P12'!$E35</f>
        <v>N</v>
      </c>
      <c r="AR38" s="31" t="str">
        <f>'P13'!$E35</f>
        <v>N</v>
      </c>
      <c r="AS38" s="31" t="str">
        <f>'P14'!$E35</f>
        <v>N</v>
      </c>
      <c r="AT38" s="31" t="str">
        <f>'P15'!$E35</f>
        <v>N</v>
      </c>
      <c r="AU38" s="31" t="str">
        <f>'P16'!$E35</f>
        <v>N</v>
      </c>
      <c r="AV38" s="31" t="str">
        <f>'P17'!$E35</f>
        <v>N</v>
      </c>
      <c r="AW38" s="31" t="str">
        <f>'P18'!$E35</f>
        <v>N</v>
      </c>
      <c r="AX38" s="31" t="str">
        <f>'P19'!$E35</f>
        <v>N</v>
      </c>
      <c r="AY38" s="31" t="str">
        <f>'P20'!$E35</f>
        <v>N</v>
      </c>
      <c r="AZ38" s="34">
        <f t="shared" si="17"/>
        <v>0</v>
      </c>
    </row>
    <row r="39" spans="1:52">
      <c r="A39">
        <v>5</v>
      </c>
      <c r="B39" s="31" t="str">
        <f>Critères!$B35</f>
        <v>5.6</v>
      </c>
      <c r="C39" s="31" t="str">
        <f>Critères!$A30</f>
        <v>TABLEAUX</v>
      </c>
      <c r="D39" s="31" t="str">
        <f>'P01'!$D36</f>
        <v>NA</v>
      </c>
      <c r="E39" s="31" t="str">
        <f>'P02'!$D36</f>
        <v>NA</v>
      </c>
      <c r="F39" s="31" t="str">
        <f>'P03'!$D36</f>
        <v>NA</v>
      </c>
      <c r="G39" s="31" t="str">
        <f>'P04'!$D36</f>
        <v>NA</v>
      </c>
      <c r="H39" s="31" t="str">
        <f>'P05'!$D36</f>
        <v>NA</v>
      </c>
      <c r="I39" s="31" t="str">
        <f>'P06'!$D36</f>
        <v>NA</v>
      </c>
      <c r="J39" s="31" t="str">
        <f>'P07'!$D36</f>
        <v>NA</v>
      </c>
      <c r="K39" s="31" t="str">
        <f>'P08'!$D36</f>
        <v>NA</v>
      </c>
      <c r="L39" s="31" t="str">
        <f>'P09'!$D36</f>
        <v>NA</v>
      </c>
      <c r="M39" s="31" t="str">
        <f>'P10'!$D36</f>
        <v>NA</v>
      </c>
      <c r="N39" s="31" t="str">
        <f>'P11'!$D36</f>
        <v>NA</v>
      </c>
      <c r="O39" s="31" t="str">
        <f>'P12'!$D36</f>
        <v>NA</v>
      </c>
      <c r="P39" s="31" t="str">
        <f>'P13'!$D36</f>
        <v>NA</v>
      </c>
      <c r="Q39" s="31" t="str">
        <f>'P14'!$D36</f>
        <v>NA</v>
      </c>
      <c r="S39" s="31"/>
      <c r="T39" s="31"/>
      <c r="U39" s="31"/>
      <c r="V39" s="31"/>
      <c r="W39" s="31"/>
      <c r="X39" s="34">
        <f t="shared" si="12"/>
        <v>0</v>
      </c>
      <c r="Y39" s="34">
        <f t="shared" si="13"/>
        <v>0</v>
      </c>
      <c r="Z39" s="34">
        <f t="shared" si="14"/>
        <v>14</v>
      </c>
      <c r="AA39" s="34">
        <f t="shared" si="15"/>
        <v>0</v>
      </c>
      <c r="AB39" t="str">
        <f t="shared" si="16"/>
        <v>NA</v>
      </c>
      <c r="AC39">
        <v>5</v>
      </c>
      <c r="AD39" s="31" t="str">
        <f>Critères!$B35</f>
        <v>5.6</v>
      </c>
      <c r="AE39" s="31" t="str">
        <f>Critères!$A30</f>
        <v>TABLEAUX</v>
      </c>
      <c r="AF39" s="31" t="str">
        <f>'P01'!$E36</f>
        <v>N</v>
      </c>
      <c r="AG39" s="31" t="str">
        <f>'P02'!$E36</f>
        <v>N</v>
      </c>
      <c r="AH39" s="31" t="str">
        <f>'P03'!$E36</f>
        <v>N</v>
      </c>
      <c r="AI39" s="31" t="str">
        <f>'P04'!$E36</f>
        <v>N</v>
      </c>
      <c r="AJ39" s="31" t="str">
        <f>'P05'!$E36</f>
        <v>N</v>
      </c>
      <c r="AK39" s="31" t="str">
        <f>'P06'!$E36</f>
        <v>N</v>
      </c>
      <c r="AL39" s="31" t="str">
        <f>'P07'!$E36</f>
        <v>N</v>
      </c>
      <c r="AM39" s="31" t="str">
        <f>'P08'!$E36</f>
        <v>N</v>
      </c>
      <c r="AN39" s="31" t="str">
        <f>'P09'!$E36</f>
        <v>N</v>
      </c>
      <c r="AO39" s="31" t="str">
        <f>'P10'!$E36</f>
        <v>N</v>
      </c>
      <c r="AP39" s="31" t="str">
        <f>'P11'!$E36</f>
        <v>N</v>
      </c>
      <c r="AQ39" s="31" t="str">
        <f>'P12'!$E36</f>
        <v>N</v>
      </c>
      <c r="AR39" s="31" t="str">
        <f>'P13'!$E36</f>
        <v>N</v>
      </c>
      <c r="AS39" s="31" t="str">
        <f>'P14'!$E36</f>
        <v>N</v>
      </c>
      <c r="AT39" s="31" t="str">
        <f>'P15'!$E36</f>
        <v>N</v>
      </c>
      <c r="AU39" s="31" t="str">
        <f>'P16'!$E36</f>
        <v>N</v>
      </c>
      <c r="AV39" s="31" t="str">
        <f>'P17'!$E36</f>
        <v>N</v>
      </c>
      <c r="AW39" s="31" t="str">
        <f>'P18'!$E36</f>
        <v>N</v>
      </c>
      <c r="AX39" s="31" t="str">
        <f>'P19'!$E36</f>
        <v>N</v>
      </c>
      <c r="AY39" s="31" t="str">
        <f>'P20'!$E36</f>
        <v>N</v>
      </c>
      <c r="AZ39" s="34">
        <f t="shared" si="17"/>
        <v>0</v>
      </c>
    </row>
    <row r="40" spans="1:52">
      <c r="A40">
        <v>5</v>
      </c>
      <c r="B40" s="31" t="str">
        <f>Critères!$B36</f>
        <v>5.7</v>
      </c>
      <c r="C40" s="31" t="str">
        <f>Critères!$A30</f>
        <v>TABLEAUX</v>
      </c>
      <c r="D40" s="31" t="str">
        <f>'P01'!$D37</f>
        <v>NA</v>
      </c>
      <c r="E40" s="31" t="str">
        <f>'P02'!$D37</f>
        <v>NA</v>
      </c>
      <c r="F40" s="31" t="str">
        <f>'P03'!$D37</f>
        <v>NA</v>
      </c>
      <c r="G40" s="31" t="str">
        <f>'P04'!$D37</f>
        <v>NA</v>
      </c>
      <c r="H40" s="31" t="str">
        <f>'P05'!$D37</f>
        <v>NA</v>
      </c>
      <c r="I40" s="31" t="str">
        <f>'P06'!$D37</f>
        <v>NA</v>
      </c>
      <c r="J40" s="31" t="str">
        <f>'P07'!$D37</f>
        <v>NA</v>
      </c>
      <c r="K40" s="31" t="str">
        <f>'P08'!$D37</f>
        <v>NA</v>
      </c>
      <c r="L40" s="31" t="str">
        <f>'P09'!$D37</f>
        <v>NA</v>
      </c>
      <c r="M40" s="31" t="str">
        <f>'P10'!$D37</f>
        <v>NA</v>
      </c>
      <c r="N40" s="31" t="str">
        <f>'P11'!$D37</f>
        <v>NA</v>
      </c>
      <c r="O40" s="31" t="str">
        <f>'P12'!$D37</f>
        <v>NA</v>
      </c>
      <c r="P40" s="31" t="str">
        <f>'P13'!$D37</f>
        <v>NA</v>
      </c>
      <c r="Q40" s="31" t="str">
        <f>'P14'!$D37</f>
        <v>NA</v>
      </c>
      <c r="S40" s="31"/>
      <c r="T40" s="31"/>
      <c r="U40" s="31"/>
      <c r="V40" s="31"/>
      <c r="W40" s="31"/>
      <c r="X40" s="34">
        <f t="shared" si="12"/>
        <v>0</v>
      </c>
      <c r="Y40" s="34">
        <f t="shared" si="13"/>
        <v>0</v>
      </c>
      <c r="Z40" s="34">
        <f t="shared" si="14"/>
        <v>14</v>
      </c>
      <c r="AA40" s="34">
        <f t="shared" si="15"/>
        <v>0</v>
      </c>
      <c r="AB40" t="str">
        <f t="shared" si="16"/>
        <v>NA</v>
      </c>
      <c r="AC40">
        <v>5</v>
      </c>
      <c r="AD40" s="31" t="str">
        <f>Critères!$B36</f>
        <v>5.7</v>
      </c>
      <c r="AE40" s="31" t="str">
        <f>Critères!$A30</f>
        <v>TABLEAUX</v>
      </c>
      <c r="AF40" s="31" t="str">
        <f>'P01'!$E37</f>
        <v>N</v>
      </c>
      <c r="AG40" s="31" t="str">
        <f>'P02'!$E37</f>
        <v>N</v>
      </c>
      <c r="AH40" s="31" t="str">
        <f>'P03'!$E37</f>
        <v>N</v>
      </c>
      <c r="AI40" s="31" t="str">
        <f>'P04'!$E37</f>
        <v>N</v>
      </c>
      <c r="AJ40" s="31" t="str">
        <f>'P05'!$E37</f>
        <v>N</v>
      </c>
      <c r="AK40" s="31" t="str">
        <f>'P06'!$E37</f>
        <v>N</v>
      </c>
      <c r="AL40" s="31" t="str">
        <f>'P07'!$E37</f>
        <v>N</v>
      </c>
      <c r="AM40" s="31" t="str">
        <f>'P08'!$E37</f>
        <v>N</v>
      </c>
      <c r="AN40" s="31" t="str">
        <f>'P09'!$E37</f>
        <v>N</v>
      </c>
      <c r="AO40" s="31" t="str">
        <f>'P10'!$E37</f>
        <v>N</v>
      </c>
      <c r="AP40" s="31" t="str">
        <f>'P11'!$E37</f>
        <v>N</v>
      </c>
      <c r="AQ40" s="31" t="str">
        <f>'P12'!$E37</f>
        <v>N</v>
      </c>
      <c r="AR40" s="31" t="str">
        <f>'P13'!$E37</f>
        <v>N</v>
      </c>
      <c r="AS40" s="31" t="str">
        <f>'P14'!$E37</f>
        <v>N</v>
      </c>
      <c r="AT40" s="31" t="str">
        <f>'P15'!$E37</f>
        <v>N</v>
      </c>
      <c r="AU40" s="31" t="str">
        <f>'P16'!$E37</f>
        <v>N</v>
      </c>
      <c r="AV40" s="31" t="str">
        <f>'P17'!$E37</f>
        <v>N</v>
      </c>
      <c r="AW40" s="31" t="str">
        <f>'P18'!$E37</f>
        <v>N</v>
      </c>
      <c r="AX40" s="31" t="str">
        <f>'P19'!$E37</f>
        <v>N</v>
      </c>
      <c r="AY40" s="31" t="str">
        <f>'P20'!$E37</f>
        <v>N</v>
      </c>
      <c r="AZ40" s="34">
        <f t="shared" si="17"/>
        <v>0</v>
      </c>
    </row>
    <row r="41" spans="1:52">
      <c r="A41">
        <v>5</v>
      </c>
      <c r="B41" s="31" t="str">
        <f>Critères!$B37</f>
        <v>5.8</v>
      </c>
      <c r="C41" s="31" t="str">
        <f>Critères!$A30</f>
        <v>TABLEAUX</v>
      </c>
      <c r="D41" s="31" t="str">
        <f>'P01'!$D38</f>
        <v>NA</v>
      </c>
      <c r="E41" s="31" t="str">
        <f>'P02'!$D38</f>
        <v>NA</v>
      </c>
      <c r="F41" s="31" t="str">
        <f>'P03'!$D38</f>
        <v>NA</v>
      </c>
      <c r="G41" s="31" t="str">
        <f>'P04'!$D38</f>
        <v>NA</v>
      </c>
      <c r="H41" s="31" t="str">
        <f>'P05'!$D38</f>
        <v>NA</v>
      </c>
      <c r="I41" s="31" t="str">
        <f>'P06'!$D38</f>
        <v>NA</v>
      </c>
      <c r="J41" s="31" t="str">
        <f>'P07'!$D38</f>
        <v>NA</v>
      </c>
      <c r="K41" s="31" t="str">
        <f>'P08'!$D38</f>
        <v>NA</v>
      </c>
      <c r="L41" s="31" t="str">
        <f>'P09'!$D38</f>
        <v>NA</v>
      </c>
      <c r="M41" s="31" t="str">
        <f>'P10'!$D38</f>
        <v>NA</v>
      </c>
      <c r="N41" s="31" t="str">
        <f>'P11'!$D38</f>
        <v>NA</v>
      </c>
      <c r="O41" s="31" t="str">
        <f>'P12'!$D38</f>
        <v>NA</v>
      </c>
      <c r="P41" s="31" t="str">
        <f>'P13'!$D38</f>
        <v>NA</v>
      </c>
      <c r="Q41" s="31" t="str">
        <f>'P14'!$D38</f>
        <v>NA</v>
      </c>
      <c r="S41" s="31"/>
      <c r="T41" s="31"/>
      <c r="U41" s="31"/>
      <c r="V41" s="31"/>
      <c r="W41" s="31"/>
      <c r="X41" s="34">
        <f t="shared" si="12"/>
        <v>0</v>
      </c>
      <c r="Y41" s="34">
        <f t="shared" si="13"/>
        <v>0</v>
      </c>
      <c r="Z41" s="34">
        <f t="shared" si="14"/>
        <v>14</v>
      </c>
      <c r="AA41" s="34">
        <f t="shared" si="15"/>
        <v>0</v>
      </c>
      <c r="AB41" t="str">
        <f t="shared" si="16"/>
        <v>NA</v>
      </c>
      <c r="AC41">
        <v>5</v>
      </c>
      <c r="AD41" s="31" t="str">
        <f>Critères!$B37</f>
        <v>5.8</v>
      </c>
      <c r="AE41" s="31" t="str">
        <f>Critères!$A30</f>
        <v>TABLEAUX</v>
      </c>
      <c r="AF41" s="31" t="str">
        <f>'P01'!$E38</f>
        <v>N</v>
      </c>
      <c r="AG41" s="31" t="str">
        <f>'P02'!$E38</f>
        <v>N</v>
      </c>
      <c r="AH41" s="31" t="str">
        <f>'P03'!$E38</f>
        <v>N</v>
      </c>
      <c r="AI41" s="31" t="str">
        <f>'P04'!$E38</f>
        <v>N</v>
      </c>
      <c r="AJ41" s="31" t="str">
        <f>'P05'!$E38</f>
        <v>N</v>
      </c>
      <c r="AK41" s="31" t="str">
        <f>'P06'!$E38</f>
        <v>N</v>
      </c>
      <c r="AL41" s="31" t="str">
        <f>'P07'!$E38</f>
        <v>N</v>
      </c>
      <c r="AM41" s="31" t="str">
        <f>'P08'!$E38</f>
        <v>N</v>
      </c>
      <c r="AN41" s="31" t="str">
        <f>'P09'!$E38</f>
        <v>N</v>
      </c>
      <c r="AO41" s="31" t="str">
        <f>'P10'!$E38</f>
        <v>N</v>
      </c>
      <c r="AP41" s="31" t="str">
        <f>'P11'!$E38</f>
        <v>N</v>
      </c>
      <c r="AQ41" s="31" t="str">
        <f>'P12'!$E38</f>
        <v>N</v>
      </c>
      <c r="AR41" s="31" t="str">
        <f>'P13'!$E38</f>
        <v>N</v>
      </c>
      <c r="AS41" s="31" t="str">
        <f>'P14'!$E38</f>
        <v>N</v>
      </c>
      <c r="AT41" s="31" t="str">
        <f>'P15'!$E38</f>
        <v>N</v>
      </c>
      <c r="AU41" s="31" t="str">
        <f>'P16'!$E38</f>
        <v>N</v>
      </c>
      <c r="AV41" s="31" t="str">
        <f>'P17'!$E38</f>
        <v>N</v>
      </c>
      <c r="AW41" s="31" t="str">
        <f>'P18'!$E38</f>
        <v>N</v>
      </c>
      <c r="AX41" s="31" t="str">
        <f>'P19'!$E38</f>
        <v>N</v>
      </c>
      <c r="AY41" s="31" t="str">
        <f>'P20'!$E38</f>
        <v>N</v>
      </c>
      <c r="AZ41" s="34">
        <f t="shared" si="17"/>
        <v>0</v>
      </c>
    </row>
    <row r="42" spans="1:52">
      <c r="A42" s="37"/>
      <c r="B42" s="38"/>
      <c r="C42" s="38"/>
      <c r="D42" s="38"/>
      <c r="E42" s="38"/>
      <c r="F42" s="38"/>
      <c r="G42" s="38"/>
      <c r="H42" s="38"/>
      <c r="I42" s="38"/>
      <c r="J42" s="38"/>
      <c r="K42" s="38"/>
      <c r="L42" s="38"/>
      <c r="M42" s="38"/>
      <c r="N42" s="38"/>
      <c r="O42" s="38"/>
      <c r="P42" s="38"/>
      <c r="Q42" s="38"/>
      <c r="R42" s="38"/>
      <c r="S42" s="38"/>
      <c r="T42" s="38"/>
      <c r="U42" s="38"/>
      <c r="V42" s="38"/>
      <c r="W42" s="38"/>
      <c r="X42" s="39">
        <f>SUM(X34:X41)</f>
        <v>0</v>
      </c>
      <c r="Y42" s="39">
        <f>SUM(Y34:Y41)</f>
        <v>0</v>
      </c>
      <c r="Z42" s="39">
        <f>SUM(Z34:Z41)</f>
        <v>112</v>
      </c>
      <c r="AA42" s="39">
        <f>SUM(AA34:AA41)</f>
        <v>0</v>
      </c>
      <c r="AC42" s="37"/>
      <c r="AD42" s="38"/>
      <c r="AE42" s="38"/>
      <c r="AF42" s="38"/>
      <c r="AG42" s="38"/>
      <c r="AH42" s="38"/>
      <c r="AI42" s="38"/>
      <c r="AJ42" s="38"/>
      <c r="AK42" s="38"/>
      <c r="AL42" s="38"/>
      <c r="AM42" s="38"/>
      <c r="AN42" s="38"/>
      <c r="AO42" s="38"/>
      <c r="AP42" s="38"/>
      <c r="AQ42" s="38"/>
      <c r="AR42" s="38"/>
      <c r="AS42" s="38"/>
      <c r="AT42" s="38"/>
      <c r="AU42" s="38"/>
      <c r="AV42" s="38"/>
      <c r="AW42" s="38"/>
      <c r="AX42" s="38"/>
      <c r="AY42" s="38"/>
      <c r="AZ42" s="39">
        <f>SUM(AZ34:AZ41)</f>
        <v>0</v>
      </c>
    </row>
    <row r="43" spans="1:52">
      <c r="A43">
        <v>6</v>
      </c>
      <c r="B43" s="31" t="str">
        <f>Critères!$B38</f>
        <v>6.1</v>
      </c>
      <c r="C43" s="31" t="str">
        <f>Critères!$A38</f>
        <v>LIENS</v>
      </c>
      <c r="D43" s="31" t="str">
        <f>'P01'!$D39</f>
        <v>NC</v>
      </c>
      <c r="E43" s="31" t="str">
        <f>'P02'!$D39</f>
        <v>C</v>
      </c>
      <c r="F43" s="31" t="str">
        <f>'P03'!$D39</f>
        <v>C</v>
      </c>
      <c r="G43" s="31" t="str">
        <f>'P04'!$D39</f>
        <v>C</v>
      </c>
      <c r="H43" s="31" t="str">
        <f>'P05'!$D39</f>
        <v>C</v>
      </c>
      <c r="I43" s="31" t="str">
        <f>'P06'!$D39</f>
        <v>NC</v>
      </c>
      <c r="J43" s="31" t="str">
        <f>'P07'!$D39</f>
        <v>NC</v>
      </c>
      <c r="K43" s="31" t="str">
        <f>'P08'!$D39</f>
        <v>NC</v>
      </c>
      <c r="L43" s="31" t="str">
        <f>'P09'!$D39</f>
        <v>NC</v>
      </c>
      <c r="M43" s="31" t="str">
        <f>'P10'!$D39</f>
        <v>NC</v>
      </c>
      <c r="N43" s="31" t="str">
        <f>'P11'!$D39</f>
        <v>NC</v>
      </c>
      <c r="O43" s="31" t="str">
        <f>'P12'!$D39</f>
        <v>NC</v>
      </c>
      <c r="P43" s="31" t="str">
        <f>'P13'!$D39</f>
        <v>NC</v>
      </c>
      <c r="Q43" s="31" t="str">
        <f>'P14'!$D39</f>
        <v>C</v>
      </c>
      <c r="S43" s="31"/>
      <c r="T43" s="31"/>
      <c r="U43" s="31"/>
      <c r="V43" s="31"/>
      <c r="W43" s="31"/>
      <c r="X43" s="34">
        <f>COUNTIF(D43:W43,"C")</f>
        <v>5</v>
      </c>
      <c r="Y43" s="34">
        <f>COUNTIF(D43:W43,"NC")</f>
        <v>9</v>
      </c>
      <c r="Z43" s="34">
        <f>COUNTIF(D43:W43,"NA")</f>
        <v>0</v>
      </c>
      <c r="AA43" s="34">
        <f>COUNTIF(D43:W43,"NT")</f>
        <v>0</v>
      </c>
      <c r="AB43" t="s">
        <v>272</v>
      </c>
      <c r="AC43">
        <v>6</v>
      </c>
      <c r="AD43" s="31" t="str">
        <f>Critères!$B38</f>
        <v>6.1</v>
      </c>
      <c r="AE43" s="31" t="str">
        <f>Critères!$A38</f>
        <v>LIENS</v>
      </c>
      <c r="AF43" s="31" t="str">
        <f>'P01'!$E39</f>
        <v>N</v>
      </c>
      <c r="AG43" s="31" t="str">
        <f>'P02'!$E39</f>
        <v>N</v>
      </c>
      <c r="AH43" s="31" t="str">
        <f>'P03'!$E39</f>
        <v>N</v>
      </c>
      <c r="AI43" s="31" t="str">
        <f>'P04'!$E39</f>
        <v>N</v>
      </c>
      <c r="AJ43" s="31" t="str">
        <f>'P05'!$E39</f>
        <v>N</v>
      </c>
      <c r="AK43" s="31" t="str">
        <f>'P06'!$E39</f>
        <v>N</v>
      </c>
      <c r="AL43" s="31" t="str">
        <f>'P07'!$E39</f>
        <v>N</v>
      </c>
      <c r="AM43" s="31" t="str">
        <f>'P08'!$E39</f>
        <v>N</v>
      </c>
      <c r="AN43" s="31" t="str">
        <f>'P09'!$E39</f>
        <v>N</v>
      </c>
      <c r="AO43" s="31" t="str">
        <f>'P10'!$E39</f>
        <v>N</v>
      </c>
      <c r="AP43" s="31" t="str">
        <f>'P11'!$E39</f>
        <v>N</v>
      </c>
      <c r="AQ43" s="31" t="str">
        <f>'P12'!$E39</f>
        <v>N</v>
      </c>
      <c r="AR43" s="31" t="str">
        <f>'P13'!$E39</f>
        <v>N</v>
      </c>
      <c r="AS43" s="31" t="str">
        <f>'P14'!$E39</f>
        <v>N</v>
      </c>
      <c r="AT43" s="31" t="str">
        <f>'P15'!$E39</f>
        <v>N</v>
      </c>
      <c r="AU43" s="31" t="str">
        <f>'P16'!$E39</f>
        <v>N</v>
      </c>
      <c r="AV43" s="31" t="str">
        <f>'P17'!$E39</f>
        <v>N</v>
      </c>
      <c r="AW43" s="31" t="str">
        <f>'P18'!$E39</f>
        <v>N</v>
      </c>
      <c r="AX43" s="31" t="str">
        <f>'P19'!$E39</f>
        <v>N</v>
      </c>
      <c r="AY43" s="31" t="str">
        <f>'P20'!$E39</f>
        <v>N</v>
      </c>
      <c r="AZ43" s="34">
        <f>COUNTIF(AF43:AY43,"D")</f>
        <v>0</v>
      </c>
    </row>
    <row r="44" spans="1:52">
      <c r="A44">
        <v>6</v>
      </c>
      <c r="B44" s="31" t="str">
        <f>Critères!$B39</f>
        <v>6.2</v>
      </c>
      <c r="C44" s="31" t="str">
        <f>Critères!$A38</f>
        <v>LIENS</v>
      </c>
      <c r="D44" s="31" t="str">
        <f>'P01'!$D40</f>
        <v>NC</v>
      </c>
      <c r="E44" s="31" t="str">
        <f>'P02'!$D40</f>
        <v>C</v>
      </c>
      <c r="F44" s="31" t="str">
        <f>'P03'!$D40</f>
        <v>C</v>
      </c>
      <c r="G44" s="31" t="str">
        <f>'P04'!$D40</f>
        <v>C</v>
      </c>
      <c r="H44" s="31" t="str">
        <f>'P05'!$D40</f>
        <v>C</v>
      </c>
      <c r="I44" s="31" t="str">
        <f>'P06'!$D40</f>
        <v>C</v>
      </c>
      <c r="J44" s="31" t="str">
        <f>'P07'!$D40</f>
        <v>NC</v>
      </c>
      <c r="K44" s="31" t="str">
        <f>'P08'!$D40</f>
        <v>NC</v>
      </c>
      <c r="L44" s="31" t="str">
        <f>'P09'!$D40</f>
        <v>NC</v>
      </c>
      <c r="M44" s="31" t="str">
        <f>'P10'!$D40</f>
        <v>NC</v>
      </c>
      <c r="N44" s="31" t="str">
        <f>'P11'!$D40</f>
        <v>NC</v>
      </c>
      <c r="O44" s="31" t="str">
        <f>'P12'!$D40</f>
        <v>NC</v>
      </c>
      <c r="P44" s="31" t="str">
        <f>'P13'!$D40</f>
        <v>NC</v>
      </c>
      <c r="Q44" s="31" t="str">
        <f>'P14'!$D40</f>
        <v>C</v>
      </c>
      <c r="S44" s="31"/>
      <c r="T44" s="31"/>
      <c r="U44" s="31"/>
      <c r="V44" s="31"/>
      <c r="W44" s="31"/>
      <c r="X44" s="34">
        <f>COUNTIF(D44:W44,"C")</f>
        <v>6</v>
      </c>
      <c r="Y44" s="34">
        <f>COUNTIF(D44:W44,"NC")</f>
        <v>8</v>
      </c>
      <c r="Z44" s="34">
        <f>COUNTIF(D44:W44,"NA")</f>
        <v>0</v>
      </c>
      <c r="AA44" s="34">
        <f>COUNTIF(D44:W44,"NT")</f>
        <v>0</v>
      </c>
      <c r="AB44" t="s">
        <v>272</v>
      </c>
      <c r="AC44">
        <v>6</v>
      </c>
      <c r="AD44" s="31" t="str">
        <f>Critères!$B39</f>
        <v>6.2</v>
      </c>
      <c r="AE44" s="31" t="str">
        <f>Critères!$A38</f>
        <v>LIENS</v>
      </c>
      <c r="AF44" s="31" t="str">
        <f>'P01'!$E40</f>
        <v>N</v>
      </c>
      <c r="AG44" s="31" t="str">
        <f>'P02'!$E40</f>
        <v>N</v>
      </c>
      <c r="AH44" s="31" t="str">
        <f>'P03'!$E40</f>
        <v>N</v>
      </c>
      <c r="AI44" s="31" t="str">
        <f>'P04'!$E40</f>
        <v>N</v>
      </c>
      <c r="AJ44" s="31" t="str">
        <f>'P05'!$E40</f>
        <v>N</v>
      </c>
      <c r="AK44" s="31" t="str">
        <f>'P06'!$E40</f>
        <v>N</v>
      </c>
      <c r="AL44" s="31" t="str">
        <f>'P07'!$E40</f>
        <v>N</v>
      </c>
      <c r="AM44" s="31" t="str">
        <f>'P08'!$E40</f>
        <v>N</v>
      </c>
      <c r="AN44" s="31" t="str">
        <f>'P09'!$E40</f>
        <v>N</v>
      </c>
      <c r="AO44" s="31" t="str">
        <f>'P10'!$E40</f>
        <v>N</v>
      </c>
      <c r="AP44" s="31" t="str">
        <f>'P11'!$E40</f>
        <v>N</v>
      </c>
      <c r="AQ44" s="31" t="str">
        <f>'P12'!$E40</f>
        <v>N</v>
      </c>
      <c r="AR44" s="31" t="str">
        <f>'P13'!$E40</f>
        <v>N</v>
      </c>
      <c r="AS44" s="31" t="str">
        <f>'P14'!$E40</f>
        <v>N</v>
      </c>
      <c r="AT44" s="31" t="str">
        <f>'P15'!$E40</f>
        <v>N</v>
      </c>
      <c r="AU44" s="31" t="str">
        <f>'P16'!$E40</f>
        <v>N</v>
      </c>
      <c r="AV44" s="31" t="str">
        <f>'P17'!$E40</f>
        <v>N</v>
      </c>
      <c r="AW44" s="31" t="str">
        <f>'P18'!$E40</f>
        <v>N</v>
      </c>
      <c r="AX44" s="31" t="str">
        <f>'P19'!$E40</f>
        <v>N</v>
      </c>
      <c r="AY44" s="31" t="str">
        <f>'P20'!$E40</f>
        <v>N</v>
      </c>
      <c r="AZ44" s="34">
        <f>COUNTIF(AF44:AY44,"D")</f>
        <v>0</v>
      </c>
    </row>
    <row r="45" spans="1:52">
      <c r="A45" s="37"/>
      <c r="B45" s="38"/>
      <c r="C45" s="38"/>
      <c r="D45" s="38"/>
      <c r="E45" s="38"/>
      <c r="F45" s="38"/>
      <c r="G45" s="38"/>
      <c r="H45" s="38"/>
      <c r="I45" s="38"/>
      <c r="J45" s="38"/>
      <c r="K45" s="38"/>
      <c r="L45" s="38"/>
      <c r="M45" s="38"/>
      <c r="N45" s="38"/>
      <c r="O45" s="38"/>
      <c r="P45" s="38"/>
      <c r="Q45" s="38"/>
      <c r="R45" s="38"/>
      <c r="S45" s="38"/>
      <c r="T45" s="38"/>
      <c r="U45" s="38"/>
      <c r="V45" s="38"/>
      <c r="W45" s="38"/>
      <c r="X45" s="39">
        <f>SUM(X43:X44)</f>
        <v>11</v>
      </c>
      <c r="Y45" s="39">
        <f>SUM(Y43:Y44)</f>
        <v>17</v>
      </c>
      <c r="Z45" s="39">
        <f>SUM(Z43:Z44)</f>
        <v>0</v>
      </c>
      <c r="AA45" s="39">
        <f>SUM(AA43:AA44)</f>
        <v>0</v>
      </c>
      <c r="AC45" s="37"/>
      <c r="AD45" s="38"/>
      <c r="AE45" s="38"/>
      <c r="AF45" s="38"/>
      <c r="AG45" s="38"/>
      <c r="AH45" s="38"/>
      <c r="AI45" s="38"/>
      <c r="AJ45" s="38"/>
      <c r="AK45" s="38"/>
      <c r="AL45" s="38"/>
      <c r="AM45" s="38"/>
      <c r="AN45" s="38"/>
      <c r="AO45" s="38"/>
      <c r="AP45" s="38"/>
      <c r="AQ45" s="38"/>
      <c r="AR45" s="38"/>
      <c r="AS45" s="38"/>
      <c r="AT45" s="38"/>
      <c r="AU45" s="38"/>
      <c r="AV45" s="38"/>
      <c r="AW45" s="38"/>
      <c r="AX45" s="38"/>
      <c r="AY45" s="38"/>
      <c r="AZ45" s="39">
        <f>SUM(AZ43:AZ44)</f>
        <v>0</v>
      </c>
    </row>
    <row r="46" spans="1:52">
      <c r="A46">
        <v>7</v>
      </c>
      <c r="B46" s="31" t="str">
        <f>Critères!$B40</f>
        <v>7.1</v>
      </c>
      <c r="C46" s="31" t="str">
        <f>Critères!$A40</f>
        <v>SCRIPTS</v>
      </c>
      <c r="D46" s="31" t="str">
        <f>'P01'!$D41</f>
        <v>NC</v>
      </c>
      <c r="E46" s="31" t="str">
        <f>'P02'!$D41</f>
        <v>NA</v>
      </c>
      <c r="F46" s="31" t="str">
        <f>'P03'!$D41</f>
        <v>NA</v>
      </c>
      <c r="G46" s="31" t="str">
        <f>'P04'!$D41</f>
        <v>NA</v>
      </c>
      <c r="H46" s="31" t="str">
        <f>'P05'!$D41</f>
        <v>NA</v>
      </c>
      <c r="I46" s="31" t="str">
        <f>'P06'!$D41</f>
        <v>NC</v>
      </c>
      <c r="J46" s="31" t="str">
        <f>'P07'!$D41</f>
        <v>NC</v>
      </c>
      <c r="K46" s="31" t="str">
        <f>'P08'!$D41</f>
        <v>NA</v>
      </c>
      <c r="L46" s="31" t="str">
        <f>'P09'!$D41</f>
        <v>NC</v>
      </c>
      <c r="M46" s="31" t="str">
        <f>'P10'!$D41</f>
        <v>NC</v>
      </c>
      <c r="N46" s="31" t="str">
        <f>'P11'!$D41</f>
        <v>NA</v>
      </c>
      <c r="O46" s="31" t="str">
        <f>'P12'!$D41</f>
        <v>NA</v>
      </c>
      <c r="P46" s="31" t="str">
        <f>'P13'!$D41</f>
        <v>NA</v>
      </c>
      <c r="Q46" s="31" t="str">
        <f>'P14'!$D41</f>
        <v>NA</v>
      </c>
      <c r="S46" s="31"/>
      <c r="T46" s="31"/>
      <c r="U46" s="31"/>
      <c r="V46" s="31"/>
      <c r="W46" s="31"/>
      <c r="X46" s="34">
        <f>COUNTIF(D46:W46,"C")</f>
        <v>0</v>
      </c>
      <c r="Y46" s="34">
        <f>COUNTIF(D46:W46,"NC")</f>
        <v>5</v>
      </c>
      <c r="Z46" s="34">
        <f>COUNTIF(D46:W46,"NA")</f>
        <v>9</v>
      </c>
      <c r="AA46" s="34">
        <f>COUNTIF(D46:W46,"NT")</f>
        <v>0</v>
      </c>
      <c r="AB46" t="str">
        <f>IF(Y46&gt;0,"NC",IF(X46&gt;0,"C",IF(AA46&gt;0,"NT","NA")))</f>
        <v>NC</v>
      </c>
      <c r="AC46">
        <v>7</v>
      </c>
      <c r="AD46" s="31" t="str">
        <f>Critères!$B40</f>
        <v>7.1</v>
      </c>
      <c r="AE46" s="31" t="str">
        <f>Critères!$A40</f>
        <v>SCRIPTS</v>
      </c>
      <c r="AF46" s="31" t="str">
        <f>'P01'!$E41</f>
        <v>N</v>
      </c>
      <c r="AG46" s="31" t="str">
        <f>'P02'!$E41</f>
        <v>N</v>
      </c>
      <c r="AH46" s="31" t="str">
        <f>'P03'!$E41</f>
        <v>N</v>
      </c>
      <c r="AI46" s="31" t="str">
        <f>'P04'!$E41</f>
        <v>N</v>
      </c>
      <c r="AJ46" s="31" t="str">
        <f>'P05'!$E41</f>
        <v>N</v>
      </c>
      <c r="AK46" s="31" t="str">
        <f>'P06'!$E41</f>
        <v>N</v>
      </c>
      <c r="AL46" s="31" t="str">
        <f>'P07'!$E41</f>
        <v>N</v>
      </c>
      <c r="AM46" s="31" t="str">
        <f>'P08'!$E41</f>
        <v>N</v>
      </c>
      <c r="AN46" s="31" t="str">
        <f>'P09'!$E41</f>
        <v>N</v>
      </c>
      <c r="AO46" s="31" t="str">
        <f>'P10'!$E41</f>
        <v>N</v>
      </c>
      <c r="AP46" s="31" t="str">
        <f>'P11'!$E41</f>
        <v>N</v>
      </c>
      <c r="AQ46" s="31" t="str">
        <f>'P12'!$E41</f>
        <v>N</v>
      </c>
      <c r="AR46" s="31" t="str">
        <f>'P13'!$E41</f>
        <v>N</v>
      </c>
      <c r="AS46" s="31" t="str">
        <f>'P14'!$E41</f>
        <v>N</v>
      </c>
      <c r="AT46" s="31" t="str">
        <f>'P15'!$E41</f>
        <v>N</v>
      </c>
      <c r="AU46" s="31" t="str">
        <f>'P16'!$E41</f>
        <v>N</v>
      </c>
      <c r="AV46" s="31" t="str">
        <f>'P17'!$E41</f>
        <v>N</v>
      </c>
      <c r="AW46" s="31" t="str">
        <f>'P18'!$E41</f>
        <v>N</v>
      </c>
      <c r="AX46" s="31" t="str">
        <f>'P19'!$E41</f>
        <v>N</v>
      </c>
      <c r="AY46" s="31" t="str">
        <f>'P20'!$E41</f>
        <v>N</v>
      </c>
      <c r="AZ46" s="34">
        <f>COUNTIF(AF46:AY46,"D")</f>
        <v>0</v>
      </c>
    </row>
    <row r="47" spans="1:52">
      <c r="A47">
        <v>7</v>
      </c>
      <c r="B47" s="31" t="str">
        <f>Critères!$B41</f>
        <v>7.2</v>
      </c>
      <c r="C47" s="31" t="str">
        <f>Critères!$A40</f>
        <v>SCRIPTS</v>
      </c>
      <c r="D47" s="31" t="str">
        <f>'P01'!$D42</f>
        <v>C</v>
      </c>
      <c r="E47" s="31" t="str">
        <f>'P02'!$D42</f>
        <v>NA</v>
      </c>
      <c r="F47" s="31" t="str">
        <f>'P03'!$D42</f>
        <v>NA</v>
      </c>
      <c r="G47" s="31" t="str">
        <f>'P04'!$D42</f>
        <v>NA</v>
      </c>
      <c r="H47" s="31" t="str">
        <f>'P05'!$D42</f>
        <v>NA</v>
      </c>
      <c r="I47" s="31" t="str">
        <f>'P06'!$D42</f>
        <v>NA</v>
      </c>
      <c r="J47" s="31" t="str">
        <f>'P07'!$D42</f>
        <v>NA</v>
      </c>
      <c r="K47" s="31" t="str">
        <f>'P08'!$D42</f>
        <v>NA</v>
      </c>
      <c r="L47" s="31" t="str">
        <f>'P09'!$D42</f>
        <v>NA</v>
      </c>
      <c r="M47" s="31" t="str">
        <f>'P10'!$D42</f>
        <v>NA</v>
      </c>
      <c r="N47" s="31" t="str">
        <f>'P11'!$D42</f>
        <v>NA</v>
      </c>
      <c r="O47" s="31" t="str">
        <f>'P12'!$D42</f>
        <v>NA</v>
      </c>
      <c r="P47" s="31" t="str">
        <f>'P13'!$D42</f>
        <v>NA</v>
      </c>
      <c r="Q47" s="31" t="str">
        <f>'P14'!$D42</f>
        <v>NA</v>
      </c>
      <c r="S47" s="31"/>
      <c r="T47" s="31"/>
      <c r="U47" s="31"/>
      <c r="V47" s="31"/>
      <c r="W47" s="31"/>
      <c r="X47" s="34">
        <f>COUNTIF(D47:W47,"C")</f>
        <v>1</v>
      </c>
      <c r="Y47" s="34">
        <f>COUNTIF(D47:W47,"NC")</f>
        <v>0</v>
      </c>
      <c r="Z47" s="34">
        <f>COUNTIF(D47:W47,"NA")</f>
        <v>13</v>
      </c>
      <c r="AA47" s="34">
        <f>COUNTIF(D47:W47,"NT")</f>
        <v>0</v>
      </c>
      <c r="AB47" t="str">
        <f>IF(Y47&gt;0,"NC",IF(X47&gt;0,"C",IF(AA47&gt;0,"NT","NA")))</f>
        <v>C</v>
      </c>
      <c r="AC47">
        <v>7</v>
      </c>
      <c r="AD47" s="31" t="str">
        <f>Critères!$B41</f>
        <v>7.2</v>
      </c>
      <c r="AE47" s="31" t="str">
        <f>Critères!$A40</f>
        <v>SCRIPTS</v>
      </c>
      <c r="AF47" s="31" t="str">
        <f>'P01'!$E42</f>
        <v>N</v>
      </c>
      <c r="AG47" s="31" t="str">
        <f>'P02'!$E42</f>
        <v>N</v>
      </c>
      <c r="AH47" s="31" t="str">
        <f>'P03'!$E42</f>
        <v>N</v>
      </c>
      <c r="AI47" s="31" t="str">
        <f>'P04'!$E42</f>
        <v>N</v>
      </c>
      <c r="AJ47" s="31" t="str">
        <f>'P05'!$E42</f>
        <v>N</v>
      </c>
      <c r="AK47" s="31" t="str">
        <f>'P06'!$E42</f>
        <v>N</v>
      </c>
      <c r="AL47" s="31" t="str">
        <f>'P07'!$E42</f>
        <v>N</v>
      </c>
      <c r="AM47" s="31" t="str">
        <f>'P08'!$E42</f>
        <v>N</v>
      </c>
      <c r="AN47" s="31" t="str">
        <f>'P09'!$E42</f>
        <v>N</v>
      </c>
      <c r="AO47" s="31" t="str">
        <f>'P10'!$E42</f>
        <v>N</v>
      </c>
      <c r="AP47" s="31" t="str">
        <f>'P11'!$E42</f>
        <v>N</v>
      </c>
      <c r="AQ47" s="31" t="str">
        <f>'P12'!$E42</f>
        <v>N</v>
      </c>
      <c r="AR47" s="31" t="str">
        <f>'P13'!$E42</f>
        <v>N</v>
      </c>
      <c r="AS47" s="31" t="str">
        <f>'P14'!$E42</f>
        <v>N</v>
      </c>
      <c r="AT47" s="31" t="str">
        <f>'P15'!$E42</f>
        <v>N</v>
      </c>
      <c r="AU47" s="31" t="str">
        <f>'P16'!$E42</f>
        <v>N</v>
      </c>
      <c r="AV47" s="31" t="str">
        <f>'P17'!$E42</f>
        <v>N</v>
      </c>
      <c r="AW47" s="31" t="str">
        <f>'P18'!$E42</f>
        <v>N</v>
      </c>
      <c r="AX47" s="31" t="str">
        <f>'P19'!$E42</f>
        <v>N</v>
      </c>
      <c r="AY47" s="31" t="str">
        <f>'P20'!$E42</f>
        <v>N</v>
      </c>
      <c r="AZ47" s="34">
        <f>COUNTIF(AF47:AY47,"D")</f>
        <v>0</v>
      </c>
    </row>
    <row r="48" spans="1:52">
      <c r="A48">
        <v>7</v>
      </c>
      <c r="B48" s="31" t="str">
        <f>Critères!$B42</f>
        <v>7.3</v>
      </c>
      <c r="C48" s="31" t="str">
        <f>Critères!$A40</f>
        <v>SCRIPTS</v>
      </c>
      <c r="D48" s="31" t="str">
        <f>'P01'!$D43</f>
        <v>NC</v>
      </c>
      <c r="E48" s="31" t="str">
        <f>'P02'!$D43</f>
        <v>NA</v>
      </c>
      <c r="F48" s="31" t="str">
        <f>'P03'!$D43</f>
        <v>NA</v>
      </c>
      <c r="G48" s="31" t="str">
        <f>'P04'!$D43</f>
        <v>NA</v>
      </c>
      <c r="H48" s="31" t="str">
        <f>'P05'!$D43</f>
        <v>NA</v>
      </c>
      <c r="I48" s="31" t="str">
        <f>'P06'!$D43</f>
        <v>C</v>
      </c>
      <c r="J48" s="31" t="str">
        <f>'P07'!$D43</f>
        <v>C</v>
      </c>
      <c r="K48" s="31" t="str">
        <f>'P08'!$D43</f>
        <v>NA</v>
      </c>
      <c r="L48" s="31" t="str">
        <f>'P09'!$D43</f>
        <v>C</v>
      </c>
      <c r="M48" s="31" t="str">
        <f>'P10'!$D43</f>
        <v>NC</v>
      </c>
      <c r="N48" s="31" t="str">
        <f>'P11'!$D43</f>
        <v>NA</v>
      </c>
      <c r="O48" s="31" t="str">
        <f>'P12'!$D43</f>
        <v>NA</v>
      </c>
      <c r="P48" s="31" t="str">
        <f>'P13'!$D43</f>
        <v>NA</v>
      </c>
      <c r="Q48" s="31" t="str">
        <f>'P14'!$D43</f>
        <v>NA</v>
      </c>
      <c r="S48" s="31"/>
      <c r="T48" s="31"/>
      <c r="U48" s="31"/>
      <c r="V48" s="31"/>
      <c r="W48" s="31"/>
      <c r="X48" s="34">
        <f>COUNTIF(D48:W48,"C")</f>
        <v>3</v>
      </c>
      <c r="Y48" s="34">
        <f>COUNTIF(D48:W48,"NC")</f>
        <v>2</v>
      </c>
      <c r="Z48" s="34">
        <f>COUNTIF(D48:W48,"NA")</f>
        <v>9</v>
      </c>
      <c r="AA48" s="34">
        <f>COUNTIF(D48:W48,"NT")</f>
        <v>0</v>
      </c>
      <c r="AB48" t="str">
        <f>IF(Y48&gt;0,"NC",IF(X48&gt;0,"C",IF(AA48&gt;0,"NT","NA")))</f>
        <v>NC</v>
      </c>
      <c r="AC48">
        <v>7</v>
      </c>
      <c r="AD48" s="31" t="str">
        <f>Critères!$B42</f>
        <v>7.3</v>
      </c>
      <c r="AE48" s="31" t="str">
        <f>Critères!$A40</f>
        <v>SCRIPTS</v>
      </c>
      <c r="AF48" s="31" t="str">
        <f>'P01'!$E43</f>
        <v>N</v>
      </c>
      <c r="AG48" s="31" t="str">
        <f>'P02'!$E43</f>
        <v>N</v>
      </c>
      <c r="AH48" s="31" t="str">
        <f>'P03'!$E43</f>
        <v>N</v>
      </c>
      <c r="AI48" s="31" t="str">
        <f>'P04'!$E43</f>
        <v>N</v>
      </c>
      <c r="AJ48" s="31" t="str">
        <f>'P05'!$E43</f>
        <v>N</v>
      </c>
      <c r="AK48" s="31" t="str">
        <f>'P06'!$E43</f>
        <v>N</v>
      </c>
      <c r="AL48" s="31" t="str">
        <f>'P07'!$E43</f>
        <v>N</v>
      </c>
      <c r="AM48" s="31" t="str">
        <f>'P08'!$E43</f>
        <v>N</v>
      </c>
      <c r="AN48" s="31" t="str">
        <f>'P09'!$E43</f>
        <v>N</v>
      </c>
      <c r="AO48" s="31" t="str">
        <f>'P10'!$E43</f>
        <v>N</v>
      </c>
      <c r="AP48" s="31" t="str">
        <f>'P11'!$E43</f>
        <v>N</v>
      </c>
      <c r="AQ48" s="31" t="str">
        <f>'P12'!$E43</f>
        <v>N</v>
      </c>
      <c r="AR48" s="31" t="str">
        <f>'P13'!$E43</f>
        <v>N</v>
      </c>
      <c r="AS48" s="31" t="str">
        <f>'P14'!$E43</f>
        <v>N</v>
      </c>
      <c r="AT48" s="31" t="str">
        <f>'P15'!$E43</f>
        <v>N</v>
      </c>
      <c r="AU48" s="31" t="str">
        <f>'P16'!$E43</f>
        <v>N</v>
      </c>
      <c r="AV48" s="31" t="str">
        <f>'P17'!$E43</f>
        <v>N</v>
      </c>
      <c r="AW48" s="31" t="str">
        <f>'P18'!$E43</f>
        <v>N</v>
      </c>
      <c r="AX48" s="31" t="str">
        <f>'P19'!$E43</f>
        <v>N</v>
      </c>
      <c r="AY48" s="31" t="str">
        <f>'P20'!$E43</f>
        <v>N</v>
      </c>
      <c r="AZ48" s="34">
        <f>COUNTIF(AF48:AY48,"D")</f>
        <v>0</v>
      </c>
    </row>
    <row r="49" spans="1:52">
      <c r="A49">
        <v>7</v>
      </c>
      <c r="B49" s="31" t="str">
        <f>Critères!$B43</f>
        <v>7.4</v>
      </c>
      <c r="C49" s="31" t="str">
        <f>Critères!$A40</f>
        <v>SCRIPTS</v>
      </c>
      <c r="D49" s="31" t="str">
        <f>'P01'!$D44</f>
        <v>NC</v>
      </c>
      <c r="E49" s="31" t="str">
        <f>'P02'!$D44</f>
        <v>NA</v>
      </c>
      <c r="F49" s="31" t="str">
        <f>'P03'!$D44</f>
        <v>NA</v>
      </c>
      <c r="G49" s="31" t="str">
        <f>'P04'!$D44</f>
        <v>NA</v>
      </c>
      <c r="H49" s="31" t="str">
        <f>'P05'!$D44</f>
        <v>NA</v>
      </c>
      <c r="I49" s="31" t="str">
        <f>'P06'!$D44</f>
        <v>NC</v>
      </c>
      <c r="J49" s="31" t="str">
        <f>'P07'!$D44</f>
        <v>NC</v>
      </c>
      <c r="K49" s="31" t="str">
        <f>'P08'!$D44</f>
        <v>NA</v>
      </c>
      <c r="L49" s="31" t="str">
        <f>'P09'!$D44</f>
        <v>NC</v>
      </c>
      <c r="M49" s="31" t="str">
        <f>'P10'!$D44</f>
        <v>NC</v>
      </c>
      <c r="N49" s="31" t="str">
        <f>'P11'!$D44</f>
        <v>NA</v>
      </c>
      <c r="O49" s="31" t="str">
        <f>'P12'!$D44</f>
        <v>NA</v>
      </c>
      <c r="P49" s="31" t="str">
        <f>'P13'!$D44</f>
        <v>NA</v>
      </c>
      <c r="Q49" s="31" t="str">
        <f>'P14'!$D44</f>
        <v>NA</v>
      </c>
      <c r="S49" s="31"/>
      <c r="T49" s="31"/>
      <c r="U49" s="31"/>
      <c r="V49" s="31"/>
      <c r="W49" s="31"/>
      <c r="X49" s="34">
        <f>COUNTIF(D49:W49,"C")</f>
        <v>0</v>
      </c>
      <c r="Y49" s="34">
        <f>COUNTIF(D49:W49,"NC")</f>
        <v>5</v>
      </c>
      <c r="Z49" s="34">
        <f>COUNTIF(D49:W49,"NA")</f>
        <v>9</v>
      </c>
      <c r="AA49" s="34">
        <f>COUNTIF(D49:W49,"NT")</f>
        <v>0</v>
      </c>
      <c r="AB49" t="str">
        <f>IF(Y49&gt;0,"NC",IF(X49&gt;0,"C",IF(AA49&gt;0,"NT","NA")))</f>
        <v>NC</v>
      </c>
      <c r="AC49">
        <v>7</v>
      </c>
      <c r="AD49" s="31" t="str">
        <f>Critères!$B43</f>
        <v>7.4</v>
      </c>
      <c r="AE49" s="31" t="str">
        <f>Critères!$A40</f>
        <v>SCRIPTS</v>
      </c>
      <c r="AF49" s="31" t="str">
        <f>'P01'!$E44</f>
        <v>N</v>
      </c>
      <c r="AG49" s="31" t="str">
        <f>'P02'!$E44</f>
        <v>N</v>
      </c>
      <c r="AH49" s="31" t="str">
        <f>'P03'!$E44</f>
        <v>N</v>
      </c>
      <c r="AI49" s="31" t="str">
        <f>'P04'!$E44</f>
        <v>N</v>
      </c>
      <c r="AJ49" s="31" t="str">
        <f>'P05'!$E44</f>
        <v>N</v>
      </c>
      <c r="AK49" s="31" t="str">
        <f>'P06'!$E44</f>
        <v>N</v>
      </c>
      <c r="AL49" s="31" t="str">
        <f>'P07'!$E44</f>
        <v>N</v>
      </c>
      <c r="AM49" s="31" t="str">
        <f>'P08'!$E44</f>
        <v>N</v>
      </c>
      <c r="AN49" s="31" t="str">
        <f>'P09'!$E44</f>
        <v>N</v>
      </c>
      <c r="AO49" s="31" t="str">
        <f>'P10'!$E44</f>
        <v>N</v>
      </c>
      <c r="AP49" s="31" t="str">
        <f>'P11'!$E44</f>
        <v>N</v>
      </c>
      <c r="AQ49" s="31" t="str">
        <f>'P12'!$E44</f>
        <v>N</v>
      </c>
      <c r="AR49" s="31" t="str">
        <f>'P13'!$E44</f>
        <v>N</v>
      </c>
      <c r="AS49" s="31" t="str">
        <f>'P14'!$E44</f>
        <v>N</v>
      </c>
      <c r="AT49" s="31" t="str">
        <f>'P15'!$E44</f>
        <v>N</v>
      </c>
      <c r="AU49" s="31" t="str">
        <f>'P16'!$E44</f>
        <v>N</v>
      </c>
      <c r="AV49" s="31" t="str">
        <f>'P17'!$E44</f>
        <v>N</v>
      </c>
      <c r="AW49" s="31" t="str">
        <f>'P18'!$E44</f>
        <v>N</v>
      </c>
      <c r="AX49" s="31" t="str">
        <f>'P19'!$E44</f>
        <v>N</v>
      </c>
      <c r="AY49" s="31" t="str">
        <f>'P20'!$E44</f>
        <v>N</v>
      </c>
      <c r="AZ49" s="34">
        <f>COUNTIF(AF49:AY49,"D")</f>
        <v>0</v>
      </c>
    </row>
    <row r="50" spans="1:52">
      <c r="A50">
        <v>7</v>
      </c>
      <c r="B50" s="31" t="str">
        <f>Critères!$B44</f>
        <v>7.5</v>
      </c>
      <c r="C50" s="31" t="str">
        <f>Critères!$A40</f>
        <v>SCRIPTS</v>
      </c>
      <c r="D50" s="31" t="str">
        <f>'P01'!$D45</f>
        <v>NA</v>
      </c>
      <c r="E50" s="31" t="str">
        <f>'P02'!$D45</f>
        <v>NA</v>
      </c>
      <c r="F50" s="31" t="str">
        <f>'P03'!$D45</f>
        <v>NA</v>
      </c>
      <c r="G50" s="31" t="str">
        <f>'P04'!$D45</f>
        <v>NA</v>
      </c>
      <c r="H50" s="31" t="str">
        <f>'P05'!$D45</f>
        <v>NA</v>
      </c>
      <c r="I50" s="31" t="str">
        <f>'P06'!$D45</f>
        <v>NC</v>
      </c>
      <c r="J50" s="31" t="str">
        <f>'P07'!$D45</f>
        <v>NC</v>
      </c>
      <c r="K50" s="31" t="str">
        <f>'P08'!$D45</f>
        <v>NA</v>
      </c>
      <c r="L50" s="31" t="str">
        <f>'P09'!$D45</f>
        <v>NC</v>
      </c>
      <c r="M50" s="31" t="str">
        <f>'P10'!$D45</f>
        <v>NA</v>
      </c>
      <c r="N50" s="31" t="str">
        <f>'P11'!$D45</f>
        <v>NA</v>
      </c>
      <c r="O50" s="31" t="str">
        <f>'P12'!$D45</f>
        <v>NA</v>
      </c>
      <c r="P50" s="31" t="str">
        <f>'P13'!$D45</f>
        <v>NA</v>
      </c>
      <c r="Q50" s="31" t="str">
        <f>'P14'!$D45</f>
        <v>NA</v>
      </c>
      <c r="S50" s="31"/>
      <c r="T50" s="31"/>
      <c r="U50" s="31"/>
      <c r="V50" s="31"/>
      <c r="W50" s="31"/>
      <c r="X50" s="34">
        <f>COUNTIF(D50:W50,"C")</f>
        <v>0</v>
      </c>
      <c r="Y50" s="34">
        <f>COUNTIF(D50:W50,"NC")</f>
        <v>3</v>
      </c>
      <c r="Z50" s="34">
        <f>COUNTIF(D50:W50,"NA")</f>
        <v>11</v>
      </c>
      <c r="AA50" s="34">
        <f>COUNTIF(D50:W50,"NT")</f>
        <v>0</v>
      </c>
      <c r="AB50" t="str">
        <f>IF(Y50&gt;0,"NC",IF(X50&gt;0,"C",IF(AA50&gt;0,"NT","NA")))</f>
        <v>NC</v>
      </c>
      <c r="AC50">
        <v>7</v>
      </c>
      <c r="AD50" s="31" t="str">
        <f>Critères!$B44</f>
        <v>7.5</v>
      </c>
      <c r="AE50" s="31" t="str">
        <f>Critères!$A40</f>
        <v>SCRIPTS</v>
      </c>
      <c r="AF50" s="31" t="str">
        <f>'P01'!$E45</f>
        <v>N</v>
      </c>
      <c r="AG50" s="31" t="str">
        <f>'P02'!$E45</f>
        <v>N</v>
      </c>
      <c r="AH50" s="31" t="str">
        <f>'P03'!$E45</f>
        <v>N</v>
      </c>
      <c r="AI50" s="31" t="str">
        <f>'P04'!$E45</f>
        <v>N</v>
      </c>
      <c r="AJ50" s="31" t="str">
        <f>'P05'!$E45</f>
        <v>N</v>
      </c>
      <c r="AK50" s="31" t="str">
        <f>'P06'!$E45</f>
        <v>N</v>
      </c>
      <c r="AL50" s="31" t="str">
        <f>'P07'!$E45</f>
        <v>N</v>
      </c>
      <c r="AM50" s="31" t="str">
        <f>'P08'!$E45</f>
        <v>N</v>
      </c>
      <c r="AN50" s="31" t="str">
        <f>'P09'!$E45</f>
        <v>N</v>
      </c>
      <c r="AO50" s="31" t="str">
        <f>'P10'!$E45</f>
        <v>N</v>
      </c>
      <c r="AP50" s="31" t="str">
        <f>'P11'!$E45</f>
        <v>N</v>
      </c>
      <c r="AQ50" s="31" t="str">
        <f>'P12'!$E45</f>
        <v>N</v>
      </c>
      <c r="AR50" s="31" t="str">
        <f>'P13'!$E45</f>
        <v>N</v>
      </c>
      <c r="AS50" s="31" t="str">
        <f>'P14'!$E45</f>
        <v>N</v>
      </c>
      <c r="AT50" s="31" t="str">
        <f>'P15'!$E45</f>
        <v>N</v>
      </c>
      <c r="AU50" s="31" t="str">
        <f>'P16'!$E45</f>
        <v>N</v>
      </c>
      <c r="AV50" s="31" t="str">
        <f>'P17'!$E45</f>
        <v>N</v>
      </c>
      <c r="AW50" s="31" t="str">
        <f>'P18'!$E45</f>
        <v>N</v>
      </c>
      <c r="AX50" s="31" t="str">
        <f>'P19'!$E45</f>
        <v>N</v>
      </c>
      <c r="AY50" s="31" t="str">
        <f>'P20'!$E45</f>
        <v>N</v>
      </c>
      <c r="AZ50" s="34">
        <f>COUNTIF(AF50:AY50,"D")</f>
        <v>0</v>
      </c>
    </row>
    <row r="51" spans="1:52">
      <c r="A51" s="37"/>
      <c r="B51" s="38"/>
      <c r="C51" s="38"/>
      <c r="D51" s="38"/>
      <c r="E51" s="38"/>
      <c r="F51" s="38"/>
      <c r="G51" s="38"/>
      <c r="H51" s="38"/>
      <c r="I51" s="38"/>
      <c r="J51" s="38"/>
      <c r="K51" s="38"/>
      <c r="L51" s="38"/>
      <c r="M51" s="38"/>
      <c r="N51" s="38"/>
      <c r="O51" s="38"/>
      <c r="P51" s="38"/>
      <c r="Q51" s="38"/>
      <c r="R51" s="38"/>
      <c r="S51" s="38"/>
      <c r="T51" s="38"/>
      <c r="U51" s="38"/>
      <c r="V51" s="38"/>
      <c r="W51" s="38"/>
      <c r="X51" s="40">
        <f>SUM(X46:X50)</f>
        <v>4</v>
      </c>
      <c r="Y51" s="40">
        <f>SUM(Y46:Y50)</f>
        <v>15</v>
      </c>
      <c r="Z51" s="40">
        <f>SUM(Z46:Z50)</f>
        <v>51</v>
      </c>
      <c r="AA51" s="40">
        <f>SUM(AA46:AA50)</f>
        <v>0</v>
      </c>
      <c r="AC51" s="37"/>
      <c r="AD51" s="38"/>
      <c r="AE51" s="38"/>
      <c r="AF51" s="38"/>
      <c r="AG51" s="38"/>
      <c r="AH51" s="38"/>
      <c r="AI51" s="38"/>
      <c r="AJ51" s="38"/>
      <c r="AK51" s="38"/>
      <c r="AL51" s="38"/>
      <c r="AM51" s="38"/>
      <c r="AN51" s="38"/>
      <c r="AO51" s="38"/>
      <c r="AP51" s="38"/>
      <c r="AQ51" s="38"/>
      <c r="AR51" s="38"/>
      <c r="AS51" s="38"/>
      <c r="AT51" s="38"/>
      <c r="AU51" s="38"/>
      <c r="AV51" s="38"/>
      <c r="AW51" s="38"/>
      <c r="AX51" s="38"/>
      <c r="AY51" s="38"/>
      <c r="AZ51" s="40">
        <f>SUM(AZ46:AZ50)</f>
        <v>0</v>
      </c>
    </row>
    <row r="52" spans="1:52">
      <c r="A52">
        <v>8</v>
      </c>
      <c r="B52" s="31" t="str">
        <f>Critères!$B45</f>
        <v>8.1</v>
      </c>
      <c r="C52" s="31" t="str">
        <f>Critères!$A45</f>
        <v>ÉLÉMENTS OBLIGATOIRES</v>
      </c>
      <c r="D52" s="31" t="str">
        <f>'P01'!$D46</f>
        <v>C</v>
      </c>
      <c r="E52" s="31" t="str">
        <f>'P02'!$D46</f>
        <v>C</v>
      </c>
      <c r="F52" s="31" t="str">
        <f>'P03'!$D46</f>
        <v>C</v>
      </c>
      <c r="G52" s="31" t="str">
        <f>'P04'!$D46</f>
        <v>C</v>
      </c>
      <c r="H52" s="31" t="str">
        <f>'P05'!$D46</f>
        <v>C</v>
      </c>
      <c r="I52" s="31" t="str">
        <f>'P06'!$D46</f>
        <v>C</v>
      </c>
      <c r="J52" s="31" t="str">
        <f>'P07'!$D46</f>
        <v>C</v>
      </c>
      <c r="K52" s="31" t="str">
        <f>'P08'!$D46</f>
        <v>C</v>
      </c>
      <c r="L52" s="31" t="str">
        <f>'P09'!$D46</f>
        <v>C</v>
      </c>
      <c r="M52" s="31" t="str">
        <f>'P10'!$D46</f>
        <v>C</v>
      </c>
      <c r="N52" s="31" t="str">
        <f>'P11'!$D46</f>
        <v>C</v>
      </c>
      <c r="O52" s="31" t="str">
        <f>'P12'!$D46</f>
        <v>C</v>
      </c>
      <c r="P52" s="31" t="str">
        <f>'P13'!$D46</f>
        <v>C</v>
      </c>
      <c r="Q52" s="31" t="str">
        <f>'P14'!$D46</f>
        <v>C</v>
      </c>
      <c r="S52" s="31"/>
      <c r="T52" s="31"/>
      <c r="U52" s="31"/>
      <c r="V52" s="31"/>
      <c r="W52" s="31"/>
      <c r="X52" s="34">
        <f t="shared" ref="X52:X61" si="18">COUNTIF(D52:W52,"C")</f>
        <v>14</v>
      </c>
      <c r="Y52" s="34">
        <f t="shared" ref="Y52:Y61" si="19">COUNTIF(D52:W52,"NC")</f>
        <v>0</v>
      </c>
      <c r="Z52" s="34">
        <f t="shared" ref="Z52:Z61" si="20">COUNTIF(D52:W52,"NA")</f>
        <v>0</v>
      </c>
      <c r="AA52" s="34">
        <f t="shared" ref="AA52:AA61" si="21">COUNTIF(D52:W52,"NT")</f>
        <v>0</v>
      </c>
      <c r="AB52" t="str">
        <f t="shared" ref="AB52:AB61" si="22">IF(Y52&gt;0,"NC",IF(X52&gt;0,"C",IF(AA52&gt;0,"NT","NA")))</f>
        <v>C</v>
      </c>
      <c r="AC52">
        <v>8</v>
      </c>
      <c r="AD52" s="31" t="str">
        <f>Critères!$B45</f>
        <v>8.1</v>
      </c>
      <c r="AE52" s="31" t="str">
        <f>Critères!$A45</f>
        <v>ÉLÉMENTS OBLIGATOIRES</v>
      </c>
      <c r="AF52" s="31" t="str">
        <f>'P01'!$E46</f>
        <v>N</v>
      </c>
      <c r="AG52" s="31" t="str">
        <f>'P02'!$E46</f>
        <v>N</v>
      </c>
      <c r="AH52" s="31" t="str">
        <f>'P03'!$E46</f>
        <v>N</v>
      </c>
      <c r="AI52" s="31" t="str">
        <f>'P04'!$E46</f>
        <v>N</v>
      </c>
      <c r="AJ52" s="31" t="str">
        <f>'P05'!$E46</f>
        <v>N</v>
      </c>
      <c r="AK52" s="31" t="str">
        <f>'P06'!$E46</f>
        <v>N</v>
      </c>
      <c r="AL52" s="31" t="str">
        <f>'P07'!$E46</f>
        <v>N</v>
      </c>
      <c r="AM52" s="31" t="str">
        <f>'P08'!$E46</f>
        <v>N</v>
      </c>
      <c r="AN52" s="31" t="str">
        <f>'P09'!$E46</f>
        <v>N</v>
      </c>
      <c r="AO52" s="31" t="str">
        <f>'P10'!$E46</f>
        <v>N</v>
      </c>
      <c r="AP52" s="31" t="str">
        <f>'P11'!$E46</f>
        <v>N</v>
      </c>
      <c r="AQ52" s="31" t="str">
        <f>'P12'!$E46</f>
        <v>N</v>
      </c>
      <c r="AR52" s="31" t="str">
        <f>'P13'!$E46</f>
        <v>N</v>
      </c>
      <c r="AS52" s="31" t="str">
        <f>'P14'!$E46</f>
        <v>N</v>
      </c>
      <c r="AT52" s="31" t="str">
        <f>'P15'!$E46</f>
        <v>N</v>
      </c>
      <c r="AU52" s="31" t="str">
        <f>'P16'!$E46</f>
        <v>N</v>
      </c>
      <c r="AV52" s="31" t="str">
        <f>'P17'!$E46</f>
        <v>N</v>
      </c>
      <c r="AW52" s="31" t="str">
        <f>'P18'!$E46</f>
        <v>N</v>
      </c>
      <c r="AX52" s="31" t="str">
        <f>'P19'!$E46</f>
        <v>N</v>
      </c>
      <c r="AY52" s="31" t="str">
        <f>'P20'!$E46</f>
        <v>N</v>
      </c>
      <c r="AZ52" s="34">
        <f t="shared" ref="AZ52:AZ61" si="23">COUNTIF(AF52:AY52,"D")</f>
        <v>0</v>
      </c>
    </row>
    <row r="53" spans="1:52">
      <c r="A53">
        <v>8</v>
      </c>
      <c r="B53" s="31" t="str">
        <f>Critères!$B46</f>
        <v>8.2</v>
      </c>
      <c r="C53" s="31" t="str">
        <f>Critères!$A45</f>
        <v>ÉLÉMENTS OBLIGATOIRES</v>
      </c>
      <c r="D53" s="31" t="str">
        <f>'P01'!$D47</f>
        <v>NC</v>
      </c>
      <c r="E53" s="31" t="str">
        <f>'P02'!$D47</f>
        <v>NC</v>
      </c>
      <c r="F53" s="31" t="str">
        <f>'P03'!$D47</f>
        <v>NC</v>
      </c>
      <c r="G53" s="31" t="str">
        <f>'P04'!$D47</f>
        <v>NC</v>
      </c>
      <c r="H53" s="31" t="str">
        <f>'P05'!$D47</f>
        <v>NC</v>
      </c>
      <c r="I53" s="31" t="str">
        <f>'P06'!$D47</f>
        <v>NC</v>
      </c>
      <c r="J53" s="31" t="str">
        <f>'P07'!$D47</f>
        <v>NC</v>
      </c>
      <c r="K53" s="31" t="str">
        <f>'P08'!$D47</f>
        <v>NC</v>
      </c>
      <c r="L53" s="31" t="str">
        <f>'P09'!$D47</f>
        <v>NC</v>
      </c>
      <c r="M53" s="31" t="str">
        <f>'P10'!$D47</f>
        <v>NC</v>
      </c>
      <c r="N53" s="31" t="str">
        <f>'P11'!$D47</f>
        <v>NC</v>
      </c>
      <c r="O53" s="31" t="str">
        <f>'P12'!$D47</f>
        <v>NC</v>
      </c>
      <c r="P53" s="31" t="str">
        <f>'P13'!$D47</f>
        <v>NC</v>
      </c>
      <c r="Q53" s="31" t="str">
        <f>'P14'!$D47</f>
        <v>NC</v>
      </c>
      <c r="S53" s="31"/>
      <c r="T53" s="31"/>
      <c r="U53" s="31"/>
      <c r="V53" s="31"/>
      <c r="W53" s="31"/>
      <c r="X53" s="34">
        <f t="shared" si="18"/>
        <v>0</v>
      </c>
      <c r="Y53" s="34">
        <f t="shared" si="19"/>
        <v>14</v>
      </c>
      <c r="Z53" s="34">
        <f t="shared" si="20"/>
        <v>0</v>
      </c>
      <c r="AA53" s="34">
        <f t="shared" si="21"/>
        <v>0</v>
      </c>
      <c r="AB53" t="str">
        <f t="shared" si="22"/>
        <v>NC</v>
      </c>
      <c r="AC53">
        <v>8</v>
      </c>
      <c r="AD53" s="31" t="str">
        <f>Critères!$B46</f>
        <v>8.2</v>
      </c>
      <c r="AE53" s="31" t="str">
        <f>Critères!$A45</f>
        <v>ÉLÉMENTS OBLIGATOIRES</v>
      </c>
      <c r="AF53" s="31" t="str">
        <f>'P01'!$E47</f>
        <v>N</v>
      </c>
      <c r="AG53" s="31" t="str">
        <f>'P02'!$E47</f>
        <v>N</v>
      </c>
      <c r="AH53" s="31" t="str">
        <f>'P03'!$E47</f>
        <v>N</v>
      </c>
      <c r="AI53" s="31" t="str">
        <f>'P04'!$E47</f>
        <v>N</v>
      </c>
      <c r="AJ53" s="31" t="str">
        <f>'P05'!$E47</f>
        <v>N</v>
      </c>
      <c r="AK53" s="31" t="str">
        <f>'P06'!$E47</f>
        <v>N</v>
      </c>
      <c r="AL53" s="31" t="str">
        <f>'P07'!$E47</f>
        <v>N</v>
      </c>
      <c r="AM53" s="31" t="str">
        <f>'P08'!$E47</f>
        <v>N</v>
      </c>
      <c r="AN53" s="31" t="str">
        <f>'P09'!$E47</f>
        <v>N</v>
      </c>
      <c r="AO53" s="31" t="str">
        <f>'P10'!$E47</f>
        <v>N</v>
      </c>
      <c r="AP53" s="31" t="str">
        <f>'P11'!$E47</f>
        <v>N</v>
      </c>
      <c r="AQ53" s="31" t="str">
        <f>'P12'!$E47</f>
        <v>N</v>
      </c>
      <c r="AR53" s="31" t="str">
        <f>'P13'!$E47</f>
        <v>N</v>
      </c>
      <c r="AS53" s="31" t="str">
        <f>'P14'!$E47</f>
        <v>N</v>
      </c>
      <c r="AT53" s="31" t="str">
        <f>'P15'!$E47</f>
        <v>N</v>
      </c>
      <c r="AU53" s="31" t="str">
        <f>'P16'!$E47</f>
        <v>N</v>
      </c>
      <c r="AV53" s="31" t="str">
        <f>'P17'!$E47</f>
        <v>N</v>
      </c>
      <c r="AW53" s="31" t="str">
        <f>'P18'!$E47</f>
        <v>N</v>
      </c>
      <c r="AX53" s="31" t="str">
        <f>'P19'!$E47</f>
        <v>N</v>
      </c>
      <c r="AY53" s="31" t="str">
        <f>'P20'!$E47</f>
        <v>N</v>
      </c>
      <c r="AZ53" s="34">
        <f t="shared" si="23"/>
        <v>0</v>
      </c>
    </row>
    <row r="54" spans="1:52">
      <c r="A54">
        <v>8</v>
      </c>
      <c r="B54" s="31" t="str">
        <f>Critères!$B47</f>
        <v>8.3</v>
      </c>
      <c r="C54" s="31" t="str">
        <f>Critères!$A45</f>
        <v>ÉLÉMENTS OBLIGATOIRES</v>
      </c>
      <c r="D54" s="31" t="str">
        <f>'P01'!$D48</f>
        <v>C</v>
      </c>
      <c r="E54" s="31" t="str">
        <f>'P02'!$D48</f>
        <v>C</v>
      </c>
      <c r="F54" s="31" t="str">
        <f>'P03'!$D48</f>
        <v>C</v>
      </c>
      <c r="G54" s="31" t="str">
        <f>'P04'!$D48</f>
        <v>C</v>
      </c>
      <c r="H54" s="31" t="str">
        <f>'P05'!$D48</f>
        <v>C</v>
      </c>
      <c r="I54" s="31" t="str">
        <f>'P06'!$D48</f>
        <v>C</v>
      </c>
      <c r="J54" s="31" t="str">
        <f>'P07'!$D48</f>
        <v>C</v>
      </c>
      <c r="K54" s="31" t="str">
        <f>'P08'!$D48</f>
        <v>C</v>
      </c>
      <c r="L54" s="31" t="str">
        <f>'P09'!$D48</f>
        <v>C</v>
      </c>
      <c r="M54" s="31" t="str">
        <f>'P10'!$D48</f>
        <v>C</v>
      </c>
      <c r="N54" s="31" t="str">
        <f>'P11'!$D48</f>
        <v>C</v>
      </c>
      <c r="O54" s="31" t="str">
        <f>'P12'!$D48</f>
        <v>C</v>
      </c>
      <c r="P54" s="31" t="str">
        <f>'P13'!$D48</f>
        <v>C</v>
      </c>
      <c r="Q54" s="31" t="str">
        <f>'P14'!$D48</f>
        <v>C</v>
      </c>
      <c r="S54" s="31"/>
      <c r="T54" s="31"/>
      <c r="U54" s="31"/>
      <c r="V54" s="31"/>
      <c r="W54" s="31"/>
      <c r="X54" s="34">
        <f t="shared" si="18"/>
        <v>14</v>
      </c>
      <c r="Y54" s="34">
        <f t="shared" si="19"/>
        <v>0</v>
      </c>
      <c r="Z54" s="34">
        <f t="shared" si="20"/>
        <v>0</v>
      </c>
      <c r="AA54" s="34">
        <f t="shared" si="21"/>
        <v>0</v>
      </c>
      <c r="AB54" t="str">
        <f t="shared" si="22"/>
        <v>C</v>
      </c>
      <c r="AC54">
        <v>8</v>
      </c>
      <c r="AD54" s="31" t="str">
        <f>Critères!$B47</f>
        <v>8.3</v>
      </c>
      <c r="AE54" s="31" t="str">
        <f>Critères!$A45</f>
        <v>ÉLÉMENTS OBLIGATOIRES</v>
      </c>
      <c r="AF54" s="31" t="str">
        <f>'P01'!$E48</f>
        <v>N</v>
      </c>
      <c r="AG54" s="31" t="str">
        <f>'P02'!$E48</f>
        <v>N</v>
      </c>
      <c r="AH54" s="31" t="str">
        <f>'P03'!$E48</f>
        <v>N</v>
      </c>
      <c r="AI54" s="31" t="str">
        <f>'P04'!$E48</f>
        <v>N</v>
      </c>
      <c r="AJ54" s="31" t="str">
        <f>'P05'!$E48</f>
        <v>N</v>
      </c>
      <c r="AK54" s="31" t="str">
        <f>'P06'!$E48</f>
        <v>N</v>
      </c>
      <c r="AL54" s="31" t="str">
        <f>'P07'!$E48</f>
        <v>N</v>
      </c>
      <c r="AM54" s="31" t="str">
        <f>'P08'!$E48</f>
        <v>N</v>
      </c>
      <c r="AN54" s="31" t="str">
        <f>'P09'!$E48</f>
        <v>N</v>
      </c>
      <c r="AO54" s="31" t="str">
        <f>'P10'!$E48</f>
        <v>N</v>
      </c>
      <c r="AP54" s="31" t="str">
        <f>'P11'!$E48</f>
        <v>N</v>
      </c>
      <c r="AQ54" s="31" t="str">
        <f>'P12'!$E48</f>
        <v>N</v>
      </c>
      <c r="AR54" s="31" t="str">
        <f>'P13'!$E48</f>
        <v>N</v>
      </c>
      <c r="AS54" s="31" t="str">
        <f>'P14'!$E48</f>
        <v>N</v>
      </c>
      <c r="AT54" s="31" t="str">
        <f>'P15'!$E48</f>
        <v>N</v>
      </c>
      <c r="AU54" s="31" t="str">
        <f>'P16'!$E48</f>
        <v>N</v>
      </c>
      <c r="AV54" s="31" t="str">
        <f>'P17'!$E48</f>
        <v>N</v>
      </c>
      <c r="AW54" s="31" t="str">
        <f>'P18'!$E48</f>
        <v>N</v>
      </c>
      <c r="AX54" s="31" t="str">
        <f>'P19'!$E48</f>
        <v>N</v>
      </c>
      <c r="AY54" s="31" t="str">
        <f>'P20'!$E48</f>
        <v>N</v>
      </c>
      <c r="AZ54" s="34">
        <f t="shared" si="23"/>
        <v>0</v>
      </c>
    </row>
    <row r="55" spans="1:52">
      <c r="A55">
        <v>8</v>
      </c>
      <c r="B55" s="31" t="str">
        <f>Critères!$B48</f>
        <v>8.4</v>
      </c>
      <c r="C55" s="31" t="str">
        <f>Critères!$A45</f>
        <v>ÉLÉMENTS OBLIGATOIRES</v>
      </c>
      <c r="D55" s="31" t="str">
        <f>'P01'!$D49</f>
        <v>C</v>
      </c>
      <c r="E55" s="31" t="str">
        <f>'P02'!$D49</f>
        <v>C</v>
      </c>
      <c r="F55" s="31" t="str">
        <f>'P03'!$D49</f>
        <v>C</v>
      </c>
      <c r="G55" s="31" t="str">
        <f>'P04'!$D49</f>
        <v>C</v>
      </c>
      <c r="H55" s="31" t="str">
        <f>'P05'!$D49</f>
        <v>C</v>
      </c>
      <c r="I55" s="31" t="str">
        <f>'P06'!$D49</f>
        <v>C</v>
      </c>
      <c r="J55" s="31" t="str">
        <f>'P07'!$D49</f>
        <v>C</v>
      </c>
      <c r="K55" s="31" t="str">
        <f>'P08'!$D49</f>
        <v>C</v>
      </c>
      <c r="L55" s="31" t="str">
        <f>'P09'!$D49</f>
        <v>C</v>
      </c>
      <c r="M55" s="31" t="str">
        <f>'P10'!$D49</f>
        <v>C</v>
      </c>
      <c r="N55" s="31" t="str">
        <f>'P11'!$D49</f>
        <v>C</v>
      </c>
      <c r="O55" s="31" t="str">
        <f>'P12'!$D49</f>
        <v>C</v>
      </c>
      <c r="P55" s="31" t="str">
        <f>'P13'!$D49</f>
        <v>C</v>
      </c>
      <c r="Q55" s="31" t="str">
        <f>'P14'!$D49</f>
        <v>C</v>
      </c>
      <c r="S55" s="31"/>
      <c r="T55" s="31"/>
      <c r="U55" s="31"/>
      <c r="V55" s="31"/>
      <c r="W55" s="31"/>
      <c r="X55" s="34">
        <f t="shared" si="18"/>
        <v>14</v>
      </c>
      <c r="Y55" s="34">
        <f t="shared" si="19"/>
        <v>0</v>
      </c>
      <c r="Z55" s="34">
        <f t="shared" si="20"/>
        <v>0</v>
      </c>
      <c r="AA55" s="34">
        <f t="shared" si="21"/>
        <v>0</v>
      </c>
      <c r="AB55" t="str">
        <f t="shared" si="22"/>
        <v>C</v>
      </c>
      <c r="AC55">
        <v>8</v>
      </c>
      <c r="AD55" s="31" t="str">
        <f>Critères!$B48</f>
        <v>8.4</v>
      </c>
      <c r="AE55" s="31" t="str">
        <f>Critères!$A45</f>
        <v>ÉLÉMENTS OBLIGATOIRES</v>
      </c>
      <c r="AF55" s="31" t="str">
        <f>'P01'!$E49</f>
        <v>N</v>
      </c>
      <c r="AG55" s="31" t="str">
        <f>'P02'!$E49</f>
        <v>N</v>
      </c>
      <c r="AH55" s="31" t="str">
        <f>'P03'!$E49</f>
        <v>N</v>
      </c>
      <c r="AI55" s="31" t="str">
        <f>'P04'!$E49</f>
        <v>N</v>
      </c>
      <c r="AJ55" s="31" t="str">
        <f>'P05'!$E49</f>
        <v>N</v>
      </c>
      <c r="AK55" s="31" t="str">
        <f>'P06'!$E49</f>
        <v>N</v>
      </c>
      <c r="AL55" s="31" t="str">
        <f>'P07'!$E49</f>
        <v>N</v>
      </c>
      <c r="AM55" s="31" t="str">
        <f>'P08'!$E49</f>
        <v>N</v>
      </c>
      <c r="AN55" s="31" t="str">
        <f>'P09'!$E49</f>
        <v>N</v>
      </c>
      <c r="AO55" s="31" t="str">
        <f>'P10'!$E49</f>
        <v>N</v>
      </c>
      <c r="AP55" s="31" t="str">
        <f>'P11'!$E49</f>
        <v>N</v>
      </c>
      <c r="AQ55" s="31" t="str">
        <f>'P12'!$E49</f>
        <v>N</v>
      </c>
      <c r="AR55" s="31" t="str">
        <f>'P13'!$E49</f>
        <v>N</v>
      </c>
      <c r="AS55" s="31" t="str">
        <f>'P14'!$E49</f>
        <v>N</v>
      </c>
      <c r="AT55" s="31" t="str">
        <f>'P15'!$E49</f>
        <v>N</v>
      </c>
      <c r="AU55" s="31" t="str">
        <f>'P16'!$E49</f>
        <v>N</v>
      </c>
      <c r="AV55" s="31" t="str">
        <f>'P17'!$E49</f>
        <v>N</v>
      </c>
      <c r="AW55" s="31" t="str">
        <f>'P18'!$E49</f>
        <v>N</v>
      </c>
      <c r="AX55" s="31" t="str">
        <f>'P19'!$E49</f>
        <v>N</v>
      </c>
      <c r="AY55" s="31" t="str">
        <f>'P20'!$E49</f>
        <v>N</v>
      </c>
      <c r="AZ55" s="34">
        <f t="shared" si="23"/>
        <v>0</v>
      </c>
    </row>
    <row r="56" spans="1:52">
      <c r="A56">
        <v>8</v>
      </c>
      <c r="B56" s="31" t="str">
        <f>Critères!$B49</f>
        <v>8.5</v>
      </c>
      <c r="C56" s="31" t="str">
        <f>Critères!$A45</f>
        <v>ÉLÉMENTS OBLIGATOIRES</v>
      </c>
      <c r="D56" s="31" t="str">
        <f>'P01'!$D50</f>
        <v>C</v>
      </c>
      <c r="E56" s="31" t="str">
        <f>'P02'!$D50</f>
        <v>C</v>
      </c>
      <c r="F56" s="31" t="str">
        <f>'P03'!$D50</f>
        <v>C</v>
      </c>
      <c r="G56" s="31" t="str">
        <f>'P04'!$D50</f>
        <v>C</v>
      </c>
      <c r="H56" s="31" t="str">
        <f>'P05'!$D50</f>
        <v>C</v>
      </c>
      <c r="I56" s="31" t="str">
        <f>'P06'!$D50</f>
        <v>C</v>
      </c>
      <c r="J56" s="31" t="str">
        <f>'P07'!$D50</f>
        <v>C</v>
      </c>
      <c r="K56" s="31" t="str">
        <f>'P08'!$D50</f>
        <v>C</v>
      </c>
      <c r="L56" s="31" t="str">
        <f>'P09'!$D50</f>
        <v>C</v>
      </c>
      <c r="M56" s="31" t="str">
        <f>'P10'!$D50</f>
        <v>C</v>
      </c>
      <c r="N56" s="31" t="str">
        <f>'P11'!$D50</f>
        <v>C</v>
      </c>
      <c r="O56" s="31" t="str">
        <f>'P12'!$D50</f>
        <v>C</v>
      </c>
      <c r="P56" s="31" t="str">
        <f>'P13'!$D50</f>
        <v>C</v>
      </c>
      <c r="Q56" s="31" t="str">
        <f>'P14'!$D50</f>
        <v>C</v>
      </c>
      <c r="S56" s="31"/>
      <c r="T56" s="31"/>
      <c r="U56" s="31"/>
      <c r="V56" s="31"/>
      <c r="W56" s="31"/>
      <c r="X56" s="34">
        <f t="shared" si="18"/>
        <v>14</v>
      </c>
      <c r="Y56" s="34">
        <f t="shared" si="19"/>
        <v>0</v>
      </c>
      <c r="Z56" s="34">
        <f t="shared" si="20"/>
        <v>0</v>
      </c>
      <c r="AA56" s="34">
        <f t="shared" si="21"/>
        <v>0</v>
      </c>
      <c r="AB56" t="str">
        <f t="shared" si="22"/>
        <v>C</v>
      </c>
      <c r="AC56">
        <v>8</v>
      </c>
      <c r="AD56" s="31" t="str">
        <f>Critères!$B49</f>
        <v>8.5</v>
      </c>
      <c r="AE56" s="31" t="str">
        <f>Critères!$A45</f>
        <v>ÉLÉMENTS OBLIGATOIRES</v>
      </c>
      <c r="AF56" s="31" t="str">
        <f>'P01'!$E50</f>
        <v>N</v>
      </c>
      <c r="AG56" s="31" t="str">
        <f>'P02'!$E50</f>
        <v>N</v>
      </c>
      <c r="AH56" s="31" t="str">
        <f>'P03'!$E50</f>
        <v>N</v>
      </c>
      <c r="AI56" s="31" t="str">
        <f>'P04'!$E50</f>
        <v>N</v>
      </c>
      <c r="AJ56" s="31" t="str">
        <f>'P05'!$E50</f>
        <v>N</v>
      </c>
      <c r="AK56" s="31" t="str">
        <f>'P06'!$E50</f>
        <v>N</v>
      </c>
      <c r="AL56" s="31" t="str">
        <f>'P07'!$E50</f>
        <v>N</v>
      </c>
      <c r="AM56" s="31" t="str">
        <f>'P08'!$E50</f>
        <v>N</v>
      </c>
      <c r="AN56" s="31" t="str">
        <f>'P09'!$E50</f>
        <v>N</v>
      </c>
      <c r="AO56" s="31" t="str">
        <f>'P10'!$E50</f>
        <v>N</v>
      </c>
      <c r="AP56" s="31" t="str">
        <f>'P11'!$E50</f>
        <v>N</v>
      </c>
      <c r="AQ56" s="31" t="str">
        <f>'P12'!$E50</f>
        <v>N</v>
      </c>
      <c r="AR56" s="31" t="str">
        <f>'P13'!$E50</f>
        <v>N</v>
      </c>
      <c r="AS56" s="31" t="str">
        <f>'P14'!$E50</f>
        <v>N</v>
      </c>
      <c r="AT56" s="31" t="str">
        <f>'P15'!$E50</f>
        <v>N</v>
      </c>
      <c r="AU56" s="31" t="str">
        <f>'P16'!$E50</f>
        <v>N</v>
      </c>
      <c r="AV56" s="31" t="str">
        <f>'P17'!$E50</f>
        <v>N</v>
      </c>
      <c r="AW56" s="31" t="str">
        <f>'P18'!$E50</f>
        <v>N</v>
      </c>
      <c r="AX56" s="31" t="str">
        <f>'P19'!$E50</f>
        <v>N</v>
      </c>
      <c r="AY56" s="31" t="str">
        <f>'P20'!$E50</f>
        <v>N</v>
      </c>
      <c r="AZ56" s="34">
        <f t="shared" si="23"/>
        <v>0</v>
      </c>
    </row>
    <row r="57" spans="1:52">
      <c r="A57">
        <v>8</v>
      </c>
      <c r="B57" s="31" t="str">
        <f>Critères!$B50</f>
        <v>8.6</v>
      </c>
      <c r="C57" s="31" t="str">
        <f>Critères!$A45</f>
        <v>ÉLÉMENTS OBLIGATOIRES</v>
      </c>
      <c r="D57" s="31" t="str">
        <f>'P01'!$D51</f>
        <v>C</v>
      </c>
      <c r="E57" s="31" t="str">
        <f>'P02'!$D51</f>
        <v>C</v>
      </c>
      <c r="F57" s="31" t="str">
        <f>'P03'!$D51</f>
        <v>C</v>
      </c>
      <c r="G57" s="31" t="str">
        <f>'P04'!$D51</f>
        <v>C</v>
      </c>
      <c r="H57" s="31" t="str">
        <f>'P05'!$D51</f>
        <v>C</v>
      </c>
      <c r="I57" s="31" t="str">
        <f>'P06'!$D51</f>
        <v>C</v>
      </c>
      <c r="J57" s="31" t="str">
        <f>'P07'!$D51</f>
        <v>C</v>
      </c>
      <c r="K57" s="31" t="str">
        <f>'P08'!$D51</f>
        <v>C</v>
      </c>
      <c r="L57" s="31" t="str">
        <f>'P09'!$D51</f>
        <v>C</v>
      </c>
      <c r="M57" s="31" t="str">
        <f>'P10'!$D51</f>
        <v>C</v>
      </c>
      <c r="N57" s="31" t="str">
        <f>'P11'!$D51</f>
        <v>C</v>
      </c>
      <c r="O57" s="31" t="str">
        <f>'P12'!$D51</f>
        <v>C</v>
      </c>
      <c r="P57" s="31" t="str">
        <f>'P13'!$D51</f>
        <v>C</v>
      </c>
      <c r="Q57" s="31" t="str">
        <f>'P14'!$D51</f>
        <v>C</v>
      </c>
      <c r="S57" s="31"/>
      <c r="T57" s="31"/>
      <c r="U57" s="31"/>
      <c r="V57" s="31"/>
      <c r="W57" s="31"/>
      <c r="X57" s="34">
        <f t="shared" si="18"/>
        <v>14</v>
      </c>
      <c r="Y57" s="34">
        <f t="shared" si="19"/>
        <v>0</v>
      </c>
      <c r="Z57" s="34">
        <f t="shared" si="20"/>
        <v>0</v>
      </c>
      <c r="AA57" s="34">
        <f t="shared" si="21"/>
        <v>0</v>
      </c>
      <c r="AB57" t="str">
        <f t="shared" si="22"/>
        <v>C</v>
      </c>
      <c r="AC57">
        <v>8</v>
      </c>
      <c r="AD57" s="31" t="str">
        <f>Critères!$B50</f>
        <v>8.6</v>
      </c>
      <c r="AE57" s="31" t="str">
        <f>Critères!$A45</f>
        <v>ÉLÉMENTS OBLIGATOIRES</v>
      </c>
      <c r="AF57" s="31" t="str">
        <f>'P01'!$E51</f>
        <v>N</v>
      </c>
      <c r="AG57" s="31" t="str">
        <f>'P02'!$E51</f>
        <v>N</v>
      </c>
      <c r="AH57" s="31" t="str">
        <f>'P03'!$E51</f>
        <v>N</v>
      </c>
      <c r="AI57" s="31" t="str">
        <f>'P04'!$E51</f>
        <v>N</v>
      </c>
      <c r="AJ57" s="31" t="str">
        <f>'P05'!$E51</f>
        <v>N</v>
      </c>
      <c r="AK57" s="31" t="str">
        <f>'P06'!$E51</f>
        <v>N</v>
      </c>
      <c r="AL57" s="31" t="str">
        <f>'P07'!$E51</f>
        <v>N</v>
      </c>
      <c r="AM57" s="31" t="str">
        <f>'P08'!$E51</f>
        <v>N</v>
      </c>
      <c r="AN57" s="31" t="str">
        <f>'P09'!$E51</f>
        <v>N</v>
      </c>
      <c r="AO57" s="31" t="str">
        <f>'P10'!$E51</f>
        <v>N</v>
      </c>
      <c r="AP57" s="31" t="str">
        <f>'P11'!$E51</f>
        <v>N</v>
      </c>
      <c r="AQ57" s="31" t="str">
        <f>'P12'!$E51</f>
        <v>N</v>
      </c>
      <c r="AR57" s="31" t="str">
        <f>'P13'!$E51</f>
        <v>N</v>
      </c>
      <c r="AS57" s="31" t="str">
        <f>'P14'!$E51</f>
        <v>N</v>
      </c>
      <c r="AT57" s="31" t="str">
        <f>'P15'!$E51</f>
        <v>N</v>
      </c>
      <c r="AU57" s="31" t="str">
        <f>'P16'!$E51</f>
        <v>N</v>
      </c>
      <c r="AV57" s="31" t="str">
        <f>'P17'!$E51</f>
        <v>N</v>
      </c>
      <c r="AW57" s="31" t="str">
        <f>'P18'!$E51</f>
        <v>N</v>
      </c>
      <c r="AX57" s="31" t="str">
        <f>'P19'!$E51</f>
        <v>N</v>
      </c>
      <c r="AY57" s="31" t="str">
        <f>'P20'!$E51</f>
        <v>N</v>
      </c>
      <c r="AZ57" s="34">
        <f t="shared" si="23"/>
        <v>0</v>
      </c>
    </row>
    <row r="58" spans="1:52">
      <c r="A58">
        <v>8</v>
      </c>
      <c r="B58" s="31" t="str">
        <f>Critères!$B51</f>
        <v>8.7</v>
      </c>
      <c r="C58" s="31" t="str">
        <f>Critères!$A45</f>
        <v>ÉLÉMENTS OBLIGATOIRES</v>
      </c>
      <c r="D58" s="31" t="str">
        <f>'P01'!$D52</f>
        <v>NC</v>
      </c>
      <c r="E58" s="31" t="str">
        <f>'P02'!$D52</f>
        <v>NC</v>
      </c>
      <c r="F58" s="31" t="str">
        <f>'P03'!$D52</f>
        <v>NC</v>
      </c>
      <c r="G58" s="31" t="str">
        <f>'P04'!$D52</f>
        <v>NC</v>
      </c>
      <c r="H58" s="31" t="str">
        <f>'P05'!$D52</f>
        <v>NC</v>
      </c>
      <c r="I58" s="31" t="str">
        <f>'P06'!$D52</f>
        <v>NC</v>
      </c>
      <c r="J58" s="31" t="str">
        <f>'P07'!$D52</f>
        <v>NC</v>
      </c>
      <c r="K58" s="31" t="str">
        <f>'P08'!$D52</f>
        <v>NC</v>
      </c>
      <c r="L58" s="31" t="str">
        <f>'P09'!$D52</f>
        <v>NC</v>
      </c>
      <c r="M58" s="31" t="str">
        <f>'P10'!$D52</f>
        <v>NC</v>
      </c>
      <c r="N58" s="31" t="str">
        <f>'P11'!$D52</f>
        <v>NC</v>
      </c>
      <c r="O58" s="31" t="str">
        <f>'P12'!$D52</f>
        <v>NC</v>
      </c>
      <c r="P58" s="31" t="str">
        <f>'P13'!$D52</f>
        <v>NC</v>
      </c>
      <c r="Q58" s="31" t="str">
        <f>'P14'!$D52</f>
        <v>NC</v>
      </c>
      <c r="S58" s="31"/>
      <c r="T58" s="31"/>
      <c r="U58" s="31"/>
      <c r="V58" s="31"/>
      <c r="W58" s="31"/>
      <c r="X58" s="34">
        <f t="shared" si="18"/>
        <v>0</v>
      </c>
      <c r="Y58" s="34">
        <f t="shared" si="19"/>
        <v>14</v>
      </c>
      <c r="Z58" s="34">
        <f t="shared" si="20"/>
        <v>0</v>
      </c>
      <c r="AA58" s="34">
        <f t="shared" si="21"/>
        <v>0</v>
      </c>
      <c r="AB58" t="str">
        <f t="shared" si="22"/>
        <v>NC</v>
      </c>
      <c r="AC58">
        <v>8</v>
      </c>
      <c r="AD58" s="31" t="str">
        <f>Critères!$B51</f>
        <v>8.7</v>
      </c>
      <c r="AE58" s="31" t="str">
        <f>Critères!$A45</f>
        <v>ÉLÉMENTS OBLIGATOIRES</v>
      </c>
      <c r="AF58" s="31" t="str">
        <f>'P01'!$E52</f>
        <v>N</v>
      </c>
      <c r="AG58" s="31" t="str">
        <f>'P02'!$E52</f>
        <v>N</v>
      </c>
      <c r="AH58" s="31" t="str">
        <f>'P03'!$E52</f>
        <v>N</v>
      </c>
      <c r="AI58" s="31" t="str">
        <f>'P04'!$E52</f>
        <v>N</v>
      </c>
      <c r="AJ58" s="31" t="str">
        <f>'P05'!$E52</f>
        <v>N</v>
      </c>
      <c r="AK58" s="31" t="str">
        <f>'P06'!$E52</f>
        <v>N</v>
      </c>
      <c r="AL58" s="31" t="str">
        <f>'P07'!$E52</f>
        <v>N</v>
      </c>
      <c r="AM58" s="31" t="str">
        <f>'P08'!$E52</f>
        <v>N</v>
      </c>
      <c r="AN58" s="31" t="str">
        <f>'P09'!$E52</f>
        <v>N</v>
      </c>
      <c r="AO58" s="31" t="str">
        <f>'P10'!$E52</f>
        <v>N</v>
      </c>
      <c r="AP58" s="31" t="str">
        <f>'P11'!$E52</f>
        <v>N</v>
      </c>
      <c r="AQ58" s="31" t="str">
        <f>'P12'!$E52</f>
        <v>N</v>
      </c>
      <c r="AR58" s="31" t="str">
        <f>'P13'!$E52</f>
        <v>N</v>
      </c>
      <c r="AS58" s="31" t="str">
        <f>'P14'!$E52</f>
        <v>N</v>
      </c>
      <c r="AT58" s="31" t="str">
        <f>'P15'!$E52</f>
        <v>N</v>
      </c>
      <c r="AU58" s="31" t="str">
        <f>'P16'!$E52</f>
        <v>N</v>
      </c>
      <c r="AV58" s="31" t="str">
        <f>'P17'!$E52</f>
        <v>N</v>
      </c>
      <c r="AW58" s="31" t="str">
        <f>'P18'!$E52</f>
        <v>N</v>
      </c>
      <c r="AX58" s="31" t="str">
        <f>'P19'!$E52</f>
        <v>N</v>
      </c>
      <c r="AY58" s="31" t="str">
        <f>'P20'!$E52</f>
        <v>N</v>
      </c>
      <c r="AZ58" s="34">
        <f t="shared" si="23"/>
        <v>0</v>
      </c>
    </row>
    <row r="59" spans="1:52">
      <c r="A59">
        <v>8</v>
      </c>
      <c r="B59" s="31" t="str">
        <f>Critères!$B52</f>
        <v>8.8</v>
      </c>
      <c r="C59" s="31" t="str">
        <f>Critères!$A45</f>
        <v>ÉLÉMENTS OBLIGATOIRES</v>
      </c>
      <c r="D59" s="31" t="str">
        <f>'P01'!$D53</f>
        <v>NA</v>
      </c>
      <c r="E59" s="31" t="str">
        <f>'P02'!$D53</f>
        <v>NA</v>
      </c>
      <c r="F59" s="31" t="str">
        <f>'P03'!$D53</f>
        <v>NA</v>
      </c>
      <c r="G59" s="31" t="str">
        <f>'P04'!$D53</f>
        <v>NA</v>
      </c>
      <c r="H59" s="31" t="str">
        <f>'P05'!$D53</f>
        <v>NA</v>
      </c>
      <c r="I59" s="31" t="str">
        <f>'P06'!$D53</f>
        <v>NA</v>
      </c>
      <c r="J59" s="31" t="str">
        <f>'P07'!$D53</f>
        <v>NA</v>
      </c>
      <c r="K59" s="31" t="str">
        <f>'P08'!$D53</f>
        <v>NA</v>
      </c>
      <c r="L59" s="31" t="str">
        <f>'P09'!$D53</f>
        <v>NA</v>
      </c>
      <c r="M59" s="31" t="str">
        <f>'P10'!$D53</f>
        <v>NA</v>
      </c>
      <c r="N59" s="31" t="str">
        <f>'P11'!$D53</f>
        <v>NA</v>
      </c>
      <c r="O59" s="31" t="str">
        <f>'P12'!$D53</f>
        <v>NA</v>
      </c>
      <c r="P59" s="31" t="str">
        <f>'P13'!$D53</f>
        <v>NA</v>
      </c>
      <c r="Q59" s="31" t="str">
        <f>'P14'!$D53</f>
        <v>NA</v>
      </c>
      <c r="S59" s="31"/>
      <c r="T59" s="31"/>
      <c r="U59" s="31"/>
      <c r="V59" s="31"/>
      <c r="W59" s="31"/>
      <c r="X59" s="34">
        <f t="shared" si="18"/>
        <v>0</v>
      </c>
      <c r="Y59" s="34">
        <f t="shared" si="19"/>
        <v>0</v>
      </c>
      <c r="Z59" s="34">
        <f t="shared" si="20"/>
        <v>14</v>
      </c>
      <c r="AA59" s="34">
        <f t="shared" si="21"/>
        <v>0</v>
      </c>
      <c r="AB59" t="str">
        <f t="shared" si="22"/>
        <v>NA</v>
      </c>
      <c r="AC59">
        <v>8</v>
      </c>
      <c r="AD59" s="31" t="str">
        <f>Critères!$B52</f>
        <v>8.8</v>
      </c>
      <c r="AE59" s="31" t="str">
        <f>Critères!$A45</f>
        <v>ÉLÉMENTS OBLIGATOIRES</v>
      </c>
      <c r="AF59" s="31" t="str">
        <f>'P01'!$E53</f>
        <v>N</v>
      </c>
      <c r="AG59" s="31" t="str">
        <f>'P02'!$E53</f>
        <v>N</v>
      </c>
      <c r="AH59" s="31" t="str">
        <f>'P03'!$E53</f>
        <v>N</v>
      </c>
      <c r="AI59" s="31" t="str">
        <f>'P04'!$E53</f>
        <v>N</v>
      </c>
      <c r="AJ59" s="31" t="str">
        <f>'P05'!$E53</f>
        <v>N</v>
      </c>
      <c r="AK59" s="31" t="str">
        <f>'P06'!$E53</f>
        <v>N</v>
      </c>
      <c r="AL59" s="31" t="str">
        <f>'P07'!$E53</f>
        <v>N</v>
      </c>
      <c r="AM59" s="31" t="str">
        <f>'P08'!$E53</f>
        <v>N</v>
      </c>
      <c r="AN59" s="31" t="str">
        <f>'P09'!$E53</f>
        <v>N</v>
      </c>
      <c r="AO59" s="31" t="str">
        <f>'P10'!$E53</f>
        <v>N</v>
      </c>
      <c r="AP59" s="31" t="str">
        <f>'P11'!$E53</f>
        <v>N</v>
      </c>
      <c r="AQ59" s="31" t="str">
        <f>'P12'!$E53</f>
        <v>N</v>
      </c>
      <c r="AR59" s="31" t="str">
        <f>'P13'!$E53</f>
        <v>N</v>
      </c>
      <c r="AS59" s="31" t="str">
        <f>'P14'!$E53</f>
        <v>N</v>
      </c>
      <c r="AT59" s="31" t="str">
        <f>'P15'!$E53</f>
        <v>N</v>
      </c>
      <c r="AU59" s="31" t="str">
        <f>'P16'!$E53</f>
        <v>N</v>
      </c>
      <c r="AV59" s="31" t="str">
        <f>'P17'!$E53</f>
        <v>N</v>
      </c>
      <c r="AW59" s="31" t="str">
        <f>'P18'!$E53</f>
        <v>N</v>
      </c>
      <c r="AX59" s="31" t="str">
        <f>'P19'!$E53</f>
        <v>N</v>
      </c>
      <c r="AY59" s="31" t="str">
        <f>'P20'!$E53</f>
        <v>N</v>
      </c>
      <c r="AZ59" s="34">
        <f t="shared" si="23"/>
        <v>0</v>
      </c>
    </row>
    <row r="60" spans="1:52">
      <c r="A60">
        <v>8</v>
      </c>
      <c r="B60" s="31" t="str">
        <f>Critères!$B53</f>
        <v>8.9</v>
      </c>
      <c r="C60" s="31" t="str">
        <f>Critères!$A45</f>
        <v>ÉLÉMENTS OBLIGATOIRES</v>
      </c>
      <c r="D60" s="31" t="str">
        <f>'P01'!$D54</f>
        <v>C</v>
      </c>
      <c r="E60" s="31" t="str">
        <f>'P02'!$D54</f>
        <v>NC</v>
      </c>
      <c r="F60" s="31" t="str">
        <f>'P03'!$D54</f>
        <v>C</v>
      </c>
      <c r="G60" s="31" t="str">
        <f>'P04'!$D54</f>
        <v>C</v>
      </c>
      <c r="H60" s="31" t="str">
        <f>'P05'!$D54</f>
        <v>C</v>
      </c>
      <c r="I60" s="31" t="str">
        <f>'P06'!$D54</f>
        <v>NC</v>
      </c>
      <c r="J60" s="31" t="str">
        <f>'P07'!$D54</f>
        <v>NC</v>
      </c>
      <c r="K60" s="31" t="str">
        <f>'P08'!$D54</f>
        <v>C</v>
      </c>
      <c r="L60" s="31" t="str">
        <f>'P09'!$D54</f>
        <v>C</v>
      </c>
      <c r="M60" s="31" t="str">
        <f>'P10'!$D54</f>
        <v>C</v>
      </c>
      <c r="N60" s="31" t="str">
        <f>'P11'!$D54</f>
        <v>NC</v>
      </c>
      <c r="O60" s="31" t="str">
        <f>'P12'!$D54</f>
        <v>NC</v>
      </c>
      <c r="P60" s="31" t="str">
        <f>'P13'!$D54</f>
        <v>NC</v>
      </c>
      <c r="Q60" s="31" t="str">
        <f>'P14'!$D54</f>
        <v>C</v>
      </c>
      <c r="S60" s="31"/>
      <c r="T60" s="31"/>
      <c r="U60" s="31"/>
      <c r="V60" s="31"/>
      <c r="W60" s="31"/>
      <c r="X60" s="34">
        <f t="shared" si="18"/>
        <v>8</v>
      </c>
      <c r="Y60" s="34">
        <f t="shared" si="19"/>
        <v>6</v>
      </c>
      <c r="Z60" s="34">
        <f t="shared" si="20"/>
        <v>0</v>
      </c>
      <c r="AA60" s="34">
        <f t="shared" si="21"/>
        <v>0</v>
      </c>
      <c r="AB60" t="str">
        <f t="shared" si="22"/>
        <v>NC</v>
      </c>
      <c r="AC60">
        <v>8</v>
      </c>
      <c r="AD60" s="31" t="str">
        <f>Critères!$B53</f>
        <v>8.9</v>
      </c>
      <c r="AE60" s="31" t="str">
        <f>Critères!$A45</f>
        <v>ÉLÉMENTS OBLIGATOIRES</v>
      </c>
      <c r="AF60" s="31" t="str">
        <f>'P01'!$E54</f>
        <v>N</v>
      </c>
      <c r="AG60" s="31" t="str">
        <f>'P02'!$E54</f>
        <v>N</v>
      </c>
      <c r="AH60" s="31" t="str">
        <f>'P03'!$E54</f>
        <v>N</v>
      </c>
      <c r="AI60" s="31" t="str">
        <f>'P04'!$E54</f>
        <v>N</v>
      </c>
      <c r="AJ60" s="31" t="str">
        <f>'P05'!$E54</f>
        <v>N</v>
      </c>
      <c r="AK60" s="31" t="str">
        <f>'P06'!$E54</f>
        <v>N</v>
      </c>
      <c r="AL60" s="31" t="str">
        <f>'P07'!$E54</f>
        <v>N</v>
      </c>
      <c r="AM60" s="31" t="str">
        <f>'P08'!$E54</f>
        <v>N</v>
      </c>
      <c r="AN60" s="31" t="str">
        <f>'P09'!$E54</f>
        <v>N</v>
      </c>
      <c r="AO60" s="31" t="str">
        <f>'P10'!$E54</f>
        <v>N</v>
      </c>
      <c r="AP60" s="31" t="str">
        <f>'P11'!$E54</f>
        <v>N</v>
      </c>
      <c r="AQ60" s="31" t="str">
        <f>'P12'!$E54</f>
        <v>N</v>
      </c>
      <c r="AR60" s="31" t="str">
        <f>'P13'!$E54</f>
        <v>N</v>
      </c>
      <c r="AS60" s="31" t="str">
        <f>'P14'!$E54</f>
        <v>N</v>
      </c>
      <c r="AT60" s="31" t="str">
        <f>'P15'!$E54</f>
        <v>N</v>
      </c>
      <c r="AU60" s="31" t="str">
        <f>'P16'!$E54</f>
        <v>N</v>
      </c>
      <c r="AV60" s="31" t="str">
        <f>'P17'!$E54</f>
        <v>N</v>
      </c>
      <c r="AW60" s="31" t="str">
        <f>'P18'!$E54</f>
        <v>N</v>
      </c>
      <c r="AX60" s="31" t="str">
        <f>'P19'!$E54</f>
        <v>N</v>
      </c>
      <c r="AY60" s="31" t="str">
        <f>'P20'!$E54</f>
        <v>N</v>
      </c>
      <c r="AZ60" s="34">
        <f t="shared" si="23"/>
        <v>0</v>
      </c>
    </row>
    <row r="61" spans="1:52">
      <c r="A61">
        <v>8</v>
      </c>
      <c r="B61" s="31" t="str">
        <f>Critères!$B54</f>
        <v>8.10</v>
      </c>
      <c r="C61" s="31" t="str">
        <f>Critères!$A45</f>
        <v>ÉLÉMENTS OBLIGATOIRES</v>
      </c>
      <c r="D61" s="31" t="str">
        <f>'P01'!$D55</f>
        <v>NA</v>
      </c>
      <c r="E61" s="31" t="str">
        <f>'P02'!$D55</f>
        <v>NA</v>
      </c>
      <c r="F61" s="31" t="str">
        <f>'P03'!$D55</f>
        <v>NA</v>
      </c>
      <c r="G61" s="31" t="str">
        <f>'P04'!$D55</f>
        <v>NA</v>
      </c>
      <c r="H61" s="31" t="str">
        <f>'P05'!$D55</f>
        <v>NA</v>
      </c>
      <c r="I61" s="31" t="str">
        <f>'P06'!$D55</f>
        <v>NA</v>
      </c>
      <c r="J61" s="31" t="str">
        <f>'P07'!$D55</f>
        <v>NA</v>
      </c>
      <c r="K61" s="31" t="str">
        <f>'P08'!$D55</f>
        <v>NA</v>
      </c>
      <c r="L61" s="31" t="str">
        <f>'P09'!$D55</f>
        <v>NA</v>
      </c>
      <c r="M61" s="31" t="str">
        <f>'P10'!$D55</f>
        <v>NA</v>
      </c>
      <c r="N61" s="31" t="str">
        <f>'P11'!$D55</f>
        <v>NA</v>
      </c>
      <c r="O61" s="31" t="str">
        <f>'P12'!$D55</f>
        <v>NA</v>
      </c>
      <c r="P61" s="31" t="str">
        <f>'P13'!$D55</f>
        <v>NA</v>
      </c>
      <c r="Q61" s="31" t="str">
        <f>'P14'!$D55</f>
        <v>NA</v>
      </c>
      <c r="S61" s="31"/>
      <c r="T61" s="31"/>
      <c r="U61" s="31"/>
      <c r="V61" s="31"/>
      <c r="W61" s="31"/>
      <c r="X61" s="34">
        <f t="shared" si="18"/>
        <v>0</v>
      </c>
      <c r="Y61" s="34">
        <f t="shared" si="19"/>
        <v>0</v>
      </c>
      <c r="Z61" s="34">
        <f t="shared" si="20"/>
        <v>14</v>
      </c>
      <c r="AA61" s="34">
        <f t="shared" si="21"/>
        <v>0</v>
      </c>
      <c r="AB61" t="str">
        <f t="shared" si="22"/>
        <v>NA</v>
      </c>
      <c r="AC61">
        <v>8</v>
      </c>
      <c r="AD61" s="31" t="str">
        <f>Critères!$B54</f>
        <v>8.10</v>
      </c>
      <c r="AE61" s="31" t="str">
        <f>Critères!$A45</f>
        <v>ÉLÉMENTS OBLIGATOIRES</v>
      </c>
      <c r="AF61" s="31" t="str">
        <f>'P01'!$E55</f>
        <v>N</v>
      </c>
      <c r="AG61" s="31" t="str">
        <f>'P02'!$E55</f>
        <v>N</v>
      </c>
      <c r="AH61" s="31" t="str">
        <f>'P03'!$E55</f>
        <v>N</v>
      </c>
      <c r="AI61" s="31" t="str">
        <f>'P04'!$E55</f>
        <v>N</v>
      </c>
      <c r="AJ61" s="31" t="str">
        <f>'P05'!$E55</f>
        <v>N</v>
      </c>
      <c r="AK61" s="31" t="str">
        <f>'P06'!$E55</f>
        <v>N</v>
      </c>
      <c r="AL61" s="31" t="str">
        <f>'P07'!$E55</f>
        <v>N</v>
      </c>
      <c r="AM61" s="31" t="str">
        <f>'P08'!$E55</f>
        <v>N</v>
      </c>
      <c r="AN61" s="31" t="str">
        <f>'P09'!$E55</f>
        <v>N</v>
      </c>
      <c r="AO61" s="31" t="str">
        <f>'P10'!$E55</f>
        <v>N</v>
      </c>
      <c r="AP61" s="31" t="str">
        <f>'P11'!$E55</f>
        <v>N</v>
      </c>
      <c r="AQ61" s="31" t="str">
        <f>'P12'!$E55</f>
        <v>N</v>
      </c>
      <c r="AR61" s="31" t="str">
        <f>'P13'!$E55</f>
        <v>N</v>
      </c>
      <c r="AS61" s="31" t="str">
        <f>'P14'!$E55</f>
        <v>N</v>
      </c>
      <c r="AT61" s="31" t="str">
        <f>'P15'!$E55</f>
        <v>N</v>
      </c>
      <c r="AU61" s="31" t="str">
        <f>'P16'!$E55</f>
        <v>N</v>
      </c>
      <c r="AV61" s="31" t="str">
        <f>'P17'!$E55</f>
        <v>N</v>
      </c>
      <c r="AW61" s="31" t="str">
        <f>'P18'!$E55</f>
        <v>N</v>
      </c>
      <c r="AX61" s="31" t="str">
        <f>'P19'!$E55</f>
        <v>N</v>
      </c>
      <c r="AY61" s="31" t="str">
        <f>'P20'!$E55</f>
        <v>N</v>
      </c>
      <c r="AZ61" s="34">
        <f t="shared" si="23"/>
        <v>0</v>
      </c>
    </row>
    <row r="62" spans="1:52">
      <c r="A62" s="37"/>
      <c r="B62" s="38"/>
      <c r="C62" s="38"/>
      <c r="D62" s="38"/>
      <c r="E62" s="38"/>
      <c r="F62" s="38"/>
      <c r="G62" s="38"/>
      <c r="H62" s="38"/>
      <c r="I62" s="38"/>
      <c r="J62" s="38"/>
      <c r="K62" s="38"/>
      <c r="L62" s="38"/>
      <c r="M62" s="38"/>
      <c r="N62" s="38"/>
      <c r="O62" s="38"/>
      <c r="P62" s="38"/>
      <c r="Q62" s="38"/>
      <c r="R62" s="38"/>
      <c r="S62" s="38"/>
      <c r="T62" s="38"/>
      <c r="U62" s="38"/>
      <c r="V62" s="38"/>
      <c r="W62" s="38"/>
      <c r="X62" s="39">
        <f>SUM(X52:X61)</f>
        <v>78</v>
      </c>
      <c r="Y62" s="39">
        <f>SUM(Y52:Y61)</f>
        <v>34</v>
      </c>
      <c r="Z62" s="39">
        <f>SUM(Z52:Z61)</f>
        <v>28</v>
      </c>
      <c r="AA62" s="39">
        <f>SUM(AA52:AA61)</f>
        <v>0</v>
      </c>
      <c r="AC62" s="37"/>
      <c r="AD62" s="38"/>
      <c r="AE62" s="38"/>
      <c r="AF62" s="38"/>
      <c r="AG62" s="38"/>
      <c r="AH62" s="38"/>
      <c r="AI62" s="38"/>
      <c r="AJ62" s="38"/>
      <c r="AK62" s="38"/>
      <c r="AL62" s="38"/>
      <c r="AM62" s="38"/>
      <c r="AN62" s="38"/>
      <c r="AO62" s="38"/>
      <c r="AP62" s="38"/>
      <c r="AQ62" s="38"/>
      <c r="AR62" s="38"/>
      <c r="AS62" s="38"/>
      <c r="AT62" s="38"/>
      <c r="AU62" s="38"/>
      <c r="AV62" s="38"/>
      <c r="AW62" s="38"/>
      <c r="AX62" s="38"/>
      <c r="AY62" s="38"/>
      <c r="AZ62" s="39">
        <f>SUM(AZ52:AZ61)</f>
        <v>0</v>
      </c>
    </row>
    <row r="63" spans="1:52">
      <c r="A63">
        <v>9</v>
      </c>
      <c r="B63" s="31" t="str">
        <f>Critères!$B55</f>
        <v>9.1</v>
      </c>
      <c r="C63" s="31" t="str">
        <f>Critères!$A55</f>
        <v>STRUCTURATION</v>
      </c>
      <c r="D63" s="31" t="str">
        <f>'P01'!$D56</f>
        <v>C</v>
      </c>
      <c r="E63" s="31" t="str">
        <f>'P02'!$D56</f>
        <v>C</v>
      </c>
      <c r="F63" s="31" t="str">
        <f>'P03'!$D56</f>
        <v>NC</v>
      </c>
      <c r="G63" s="31" t="str">
        <f>'P04'!$D56</f>
        <v>NC</v>
      </c>
      <c r="H63" s="31" t="str">
        <f>'P05'!$D56</f>
        <v>NC</v>
      </c>
      <c r="I63" s="31" t="str">
        <f>'P06'!$D56</f>
        <v>NC</v>
      </c>
      <c r="J63" s="31" t="str">
        <f>'P07'!$D56</f>
        <v>C</v>
      </c>
      <c r="K63" s="31" t="str">
        <f>'P08'!$D56</f>
        <v>C</v>
      </c>
      <c r="L63" s="31" t="str">
        <f>'P09'!$D56</f>
        <v>NC</v>
      </c>
      <c r="M63" s="31" t="str">
        <f>'P10'!$D56</f>
        <v>NC</v>
      </c>
      <c r="N63" s="31" t="str">
        <f>'P11'!$D56</f>
        <v>NC</v>
      </c>
      <c r="O63" s="31" t="str">
        <f>'P12'!$D56</f>
        <v>C</v>
      </c>
      <c r="P63" s="31" t="str">
        <f>'P13'!$D56</f>
        <v>C</v>
      </c>
      <c r="Q63" s="31" t="str">
        <f>'P14'!$D56</f>
        <v>C</v>
      </c>
      <c r="S63" s="31"/>
      <c r="T63" s="31"/>
      <c r="U63" s="31"/>
      <c r="V63" s="31"/>
      <c r="W63" s="31"/>
      <c r="X63" s="34">
        <f>COUNTIF(D63:W63,"C")</f>
        <v>7</v>
      </c>
      <c r="Y63" s="34">
        <f>COUNTIF(D63:W63,"NC")</f>
        <v>7</v>
      </c>
      <c r="Z63" s="34">
        <f>COUNTIF(D63:W63,"NA")</f>
        <v>0</v>
      </c>
      <c r="AA63" s="34">
        <f>COUNTIF(D63:W63,"NT")</f>
        <v>0</v>
      </c>
      <c r="AB63" t="str">
        <f>IF(Y63&gt;0,"NC",IF(X63&gt;0,"C",IF(AA63&gt;0,"NT","NA")))</f>
        <v>NC</v>
      </c>
      <c r="AC63">
        <v>9</v>
      </c>
      <c r="AD63" s="31" t="str">
        <f>Critères!$B55</f>
        <v>9.1</v>
      </c>
      <c r="AE63" s="31" t="str">
        <f>Critères!$A55</f>
        <v>STRUCTURATION</v>
      </c>
      <c r="AF63" s="31" t="str">
        <f>'P01'!$E56</f>
        <v>N</v>
      </c>
      <c r="AG63" s="31" t="str">
        <f>'P02'!$E56</f>
        <v>N</v>
      </c>
      <c r="AH63" s="31" t="str">
        <f>'P03'!$E56</f>
        <v>N</v>
      </c>
      <c r="AI63" s="31" t="str">
        <f>'P04'!$E56</f>
        <v>N</v>
      </c>
      <c r="AJ63" s="31" t="str">
        <f>'P05'!$E56</f>
        <v>N</v>
      </c>
      <c r="AK63" s="31" t="str">
        <f>'P06'!$E56</f>
        <v>N</v>
      </c>
      <c r="AL63" s="31" t="str">
        <f>'P07'!$E56</f>
        <v>N</v>
      </c>
      <c r="AM63" s="31" t="str">
        <f>'P08'!$E56</f>
        <v>N</v>
      </c>
      <c r="AN63" s="31" t="str">
        <f>'P09'!$E56</f>
        <v>N</v>
      </c>
      <c r="AO63" s="31" t="str">
        <f>'P10'!$E56</f>
        <v>N</v>
      </c>
      <c r="AP63" s="31" t="str">
        <f>'P11'!$E56</f>
        <v>N</v>
      </c>
      <c r="AQ63" s="31" t="str">
        <f>'P12'!$E56</f>
        <v>N</v>
      </c>
      <c r="AR63" s="31" t="str">
        <f>'P13'!$E56</f>
        <v>N</v>
      </c>
      <c r="AS63" s="31" t="str">
        <f>'P14'!$E56</f>
        <v>N</v>
      </c>
      <c r="AT63" s="31" t="str">
        <f>'P15'!$E56</f>
        <v>N</v>
      </c>
      <c r="AU63" s="31" t="str">
        <f>'P16'!$E56</f>
        <v>N</v>
      </c>
      <c r="AV63" s="31" t="str">
        <f>'P17'!$E56</f>
        <v>N</v>
      </c>
      <c r="AW63" s="31" t="str">
        <f>'P18'!$E56</f>
        <v>N</v>
      </c>
      <c r="AX63" s="31" t="str">
        <f>'P19'!$E56</f>
        <v>N</v>
      </c>
      <c r="AY63" s="31" t="str">
        <f>'P20'!$E56</f>
        <v>N</v>
      </c>
      <c r="AZ63" s="34">
        <f>COUNTIF(AF63:AY63,"D")</f>
        <v>0</v>
      </c>
    </row>
    <row r="64" spans="1:52">
      <c r="A64">
        <v>9</v>
      </c>
      <c r="B64" s="31" t="str">
        <f>Critères!$B56</f>
        <v>9.2</v>
      </c>
      <c r="C64" s="31" t="str">
        <f>Critères!$A55</f>
        <v>STRUCTURATION</v>
      </c>
      <c r="D64" s="31" t="str">
        <f>'P01'!$D57</f>
        <v>NC</v>
      </c>
      <c r="E64" s="31" t="str">
        <f>'P02'!$D57</f>
        <v>NC</v>
      </c>
      <c r="F64" s="31" t="str">
        <f>'P03'!$D57</f>
        <v>NC</v>
      </c>
      <c r="G64" s="31" t="str">
        <f>'P04'!$D57</f>
        <v>NC</v>
      </c>
      <c r="H64" s="31" t="str">
        <f>'P05'!$D57</f>
        <v>NC</v>
      </c>
      <c r="I64" s="31" t="str">
        <f>'P06'!$D57</f>
        <v>NC</v>
      </c>
      <c r="J64" s="31" t="str">
        <f>'P07'!$D57</f>
        <v>NC</v>
      </c>
      <c r="K64" s="31" t="str">
        <f>'P08'!$D57</f>
        <v>NC</v>
      </c>
      <c r="L64" s="31" t="str">
        <f>'P09'!$D57</f>
        <v>NC</v>
      </c>
      <c r="M64" s="31" t="str">
        <f>'P10'!$D57</f>
        <v>NC</v>
      </c>
      <c r="N64" s="31" t="str">
        <f>'P11'!$D57</f>
        <v>NC</v>
      </c>
      <c r="O64" s="31" t="str">
        <f>'P12'!$D57</f>
        <v>NC</v>
      </c>
      <c r="P64" s="31" t="str">
        <f>'P13'!$D57</f>
        <v>NC</v>
      </c>
      <c r="Q64" s="31" t="str">
        <f>'P14'!$D57</f>
        <v>NC</v>
      </c>
      <c r="S64" s="31"/>
      <c r="T64" s="31"/>
      <c r="U64" s="31"/>
      <c r="V64" s="31"/>
      <c r="W64" s="31"/>
      <c r="X64" s="34">
        <f>COUNTIF(D64:W64,"C")</f>
        <v>0</v>
      </c>
      <c r="Y64" s="34">
        <f>COUNTIF(D64:W64,"NC")</f>
        <v>14</v>
      </c>
      <c r="Z64" s="34">
        <f>COUNTIF(D64:W64,"NA")</f>
        <v>0</v>
      </c>
      <c r="AA64" s="34">
        <f>COUNTIF(D64:W64,"NT")</f>
        <v>0</v>
      </c>
      <c r="AB64" t="str">
        <f>IF(Y64&gt;0,"NC",IF(X64&gt;0,"C",IF(AA64&gt;0,"NT","NA")))</f>
        <v>NC</v>
      </c>
      <c r="AC64">
        <v>9</v>
      </c>
      <c r="AD64" s="31" t="str">
        <f>Critères!$B56</f>
        <v>9.2</v>
      </c>
      <c r="AE64" s="31" t="str">
        <f>Critères!$A55</f>
        <v>STRUCTURATION</v>
      </c>
      <c r="AF64" s="31" t="str">
        <f>'P01'!$E57</f>
        <v>N</v>
      </c>
      <c r="AG64" s="31" t="str">
        <f>'P02'!$E57</f>
        <v>N</v>
      </c>
      <c r="AH64" s="31" t="str">
        <f>'P03'!$E57</f>
        <v>N</v>
      </c>
      <c r="AI64" s="31" t="str">
        <f>'P04'!$E57</f>
        <v>N</v>
      </c>
      <c r="AJ64" s="31" t="str">
        <f>'P05'!$E57</f>
        <v>N</v>
      </c>
      <c r="AK64" s="31" t="str">
        <f>'P06'!$E57</f>
        <v>N</v>
      </c>
      <c r="AL64" s="31" t="str">
        <f>'P07'!$E57</f>
        <v>N</v>
      </c>
      <c r="AM64" s="31" t="str">
        <f>'P08'!$E57</f>
        <v>N</v>
      </c>
      <c r="AN64" s="31" t="str">
        <f>'P09'!$E57</f>
        <v>N</v>
      </c>
      <c r="AO64" s="31" t="str">
        <f>'P10'!$E57</f>
        <v>N</v>
      </c>
      <c r="AP64" s="31" t="str">
        <f>'P11'!$E57</f>
        <v>N</v>
      </c>
      <c r="AQ64" s="31" t="str">
        <f>'P12'!$E57</f>
        <v>N</v>
      </c>
      <c r="AR64" s="31" t="str">
        <f>'P13'!$E57</f>
        <v>N</v>
      </c>
      <c r="AS64" s="31" t="str">
        <f>'P14'!$E57</f>
        <v>N</v>
      </c>
      <c r="AT64" s="31" t="str">
        <f>'P15'!$E57</f>
        <v>N</v>
      </c>
      <c r="AU64" s="31" t="str">
        <f>'P16'!$E57</f>
        <v>N</v>
      </c>
      <c r="AV64" s="31" t="str">
        <f>'P17'!$E57</f>
        <v>N</v>
      </c>
      <c r="AW64" s="31" t="str">
        <f>'P18'!$E57</f>
        <v>N</v>
      </c>
      <c r="AX64" s="31" t="str">
        <f>'P19'!$E57</f>
        <v>N</v>
      </c>
      <c r="AY64" s="31" t="str">
        <f>'P20'!$E57</f>
        <v>N</v>
      </c>
      <c r="AZ64" s="34">
        <f>COUNTIF(AF64:AY64,"D")</f>
        <v>0</v>
      </c>
    </row>
    <row r="65" spans="1:52">
      <c r="A65">
        <v>9</v>
      </c>
      <c r="B65" s="31" t="str">
        <f>Critères!$B57</f>
        <v>9.3</v>
      </c>
      <c r="C65" s="31" t="str">
        <f>Critères!$A55</f>
        <v>STRUCTURATION</v>
      </c>
      <c r="D65" s="31" t="str">
        <f>'P01'!$D58</f>
        <v>NA</v>
      </c>
      <c r="E65" s="31" t="str">
        <f>'P02'!$D58</f>
        <v>NA</v>
      </c>
      <c r="F65" s="31" t="str">
        <f>'P03'!$D58</f>
        <v>C</v>
      </c>
      <c r="G65" s="31" t="str">
        <f>'P04'!$D58</f>
        <v>C</v>
      </c>
      <c r="H65" s="31" t="str">
        <f>'P05'!$D58</f>
        <v>C</v>
      </c>
      <c r="I65" s="31" t="str">
        <f>'P06'!$D58</f>
        <v>C</v>
      </c>
      <c r="J65" s="31" t="str">
        <f>'P07'!$D58</f>
        <v>C</v>
      </c>
      <c r="K65" s="31" t="str">
        <f>'P08'!$D58</f>
        <v>C</v>
      </c>
      <c r="L65" s="31" t="str">
        <f>'P09'!$D58</f>
        <v>C</v>
      </c>
      <c r="M65" s="31" t="str">
        <f>'P10'!$D58</f>
        <v>NC</v>
      </c>
      <c r="N65" s="31" t="str">
        <f>'P11'!$D58</f>
        <v>C</v>
      </c>
      <c r="O65" s="31" t="str">
        <f>'P12'!$D58</f>
        <v>C</v>
      </c>
      <c r="P65" s="31" t="str">
        <f>'P13'!$D58</f>
        <v>C</v>
      </c>
      <c r="Q65" s="31" t="str">
        <f>'P14'!$D58</f>
        <v>C</v>
      </c>
      <c r="S65" s="31"/>
      <c r="T65" s="31"/>
      <c r="U65" s="31"/>
      <c r="V65" s="31"/>
      <c r="W65" s="31"/>
      <c r="X65" s="34">
        <f>COUNTIF(D65:W65,"C")</f>
        <v>11</v>
      </c>
      <c r="Y65" s="34">
        <f>COUNTIF(D65:W65,"NC")</f>
        <v>1</v>
      </c>
      <c r="Z65" s="34">
        <f>COUNTIF(D65:W65,"NA")</f>
        <v>2</v>
      </c>
      <c r="AA65" s="34">
        <f>COUNTIF(D65:W65,"NT")</f>
        <v>0</v>
      </c>
      <c r="AB65" t="str">
        <f>IF(Y65&gt;0,"NC",IF(X65&gt;0,"C",IF(AA65&gt;0,"NT","NA")))</f>
        <v>NC</v>
      </c>
      <c r="AC65">
        <v>9</v>
      </c>
      <c r="AD65" s="31" t="str">
        <f>Critères!$B57</f>
        <v>9.3</v>
      </c>
      <c r="AE65" s="31" t="str">
        <f>Critères!$A55</f>
        <v>STRUCTURATION</v>
      </c>
      <c r="AF65" s="31" t="str">
        <f>'P01'!$E58</f>
        <v>N</v>
      </c>
      <c r="AG65" s="31" t="str">
        <f>'P02'!$E58</f>
        <v>N</v>
      </c>
      <c r="AH65" s="31" t="str">
        <f>'P03'!$E58</f>
        <v>N</v>
      </c>
      <c r="AI65" s="31" t="str">
        <f>'P04'!$E58</f>
        <v>N</v>
      </c>
      <c r="AJ65" s="31" t="str">
        <f>'P05'!$E58</f>
        <v>N</v>
      </c>
      <c r="AK65" s="31" t="str">
        <f>'P06'!$E58</f>
        <v>N</v>
      </c>
      <c r="AL65" s="31" t="str">
        <f>'P07'!$E58</f>
        <v>N</v>
      </c>
      <c r="AM65" s="31" t="str">
        <f>'P08'!$E58</f>
        <v>N</v>
      </c>
      <c r="AN65" s="31" t="str">
        <f>'P09'!$E58</f>
        <v>N</v>
      </c>
      <c r="AO65" s="31" t="str">
        <f>'P10'!$E58</f>
        <v>N</v>
      </c>
      <c r="AP65" s="31" t="str">
        <f>'P11'!$E58</f>
        <v>N</v>
      </c>
      <c r="AQ65" s="31" t="str">
        <f>'P12'!$E58</f>
        <v>N</v>
      </c>
      <c r="AR65" s="31" t="str">
        <f>'P13'!$E58</f>
        <v>N</v>
      </c>
      <c r="AS65" s="31" t="str">
        <f>'P14'!$E58</f>
        <v>N</v>
      </c>
      <c r="AT65" s="31" t="str">
        <f>'P15'!$E58</f>
        <v>N</v>
      </c>
      <c r="AU65" s="31" t="str">
        <f>'P16'!$E58</f>
        <v>N</v>
      </c>
      <c r="AV65" s="31" t="str">
        <f>'P17'!$E58</f>
        <v>N</v>
      </c>
      <c r="AW65" s="31" t="str">
        <f>'P18'!$E58</f>
        <v>N</v>
      </c>
      <c r="AX65" s="31" t="str">
        <f>'P19'!$E58</f>
        <v>N</v>
      </c>
      <c r="AY65" s="31" t="str">
        <f>'P20'!$E58</f>
        <v>N</v>
      </c>
      <c r="AZ65" s="34">
        <f>COUNTIF(AF65:AY65,"D")</f>
        <v>0</v>
      </c>
    </row>
    <row r="66" spans="1:52">
      <c r="A66">
        <v>9</v>
      </c>
      <c r="B66" s="31" t="str">
        <f>Critères!$B58</f>
        <v>9.4</v>
      </c>
      <c r="C66" s="31" t="str">
        <f>Critères!$A55</f>
        <v>STRUCTURATION</v>
      </c>
      <c r="D66" s="31" t="str">
        <f>'P01'!$D59</f>
        <v>NA</v>
      </c>
      <c r="E66" s="31" t="str">
        <f>'P02'!$D59</f>
        <v>NA</v>
      </c>
      <c r="F66" s="31" t="str">
        <f>'P03'!$D59</f>
        <v>NA</v>
      </c>
      <c r="G66" s="31" t="str">
        <f>'P04'!$D59</f>
        <v>NA</v>
      </c>
      <c r="H66" s="31" t="str">
        <f>'P05'!$D59</f>
        <v>NA</v>
      </c>
      <c r="I66" s="31" t="str">
        <f>'P06'!$D59</f>
        <v>NA</v>
      </c>
      <c r="J66" s="31" t="str">
        <f>'P07'!$D59</f>
        <v>NA</v>
      </c>
      <c r="K66" s="31" t="str">
        <f>'P08'!$D59</f>
        <v>NA</v>
      </c>
      <c r="L66" s="31" t="str">
        <f>'P09'!$D59</f>
        <v>NA</v>
      </c>
      <c r="M66" s="31" t="str">
        <f>'P10'!$D59</f>
        <v>NA</v>
      </c>
      <c r="N66" s="31" t="str">
        <f>'P11'!$D59</f>
        <v>NA</v>
      </c>
      <c r="O66" s="31" t="str">
        <f>'P12'!$D59</f>
        <v>NA</v>
      </c>
      <c r="P66" s="31" t="str">
        <f>'P13'!$D59</f>
        <v>NA</v>
      </c>
      <c r="Q66" s="31" t="str">
        <f>'P14'!$D59</f>
        <v>NA</v>
      </c>
      <c r="S66" s="31"/>
      <c r="T66" s="31"/>
      <c r="U66" s="31"/>
      <c r="V66" s="31"/>
      <c r="W66" s="31"/>
      <c r="X66" s="34">
        <f>COUNTIF(D66:W66,"C")</f>
        <v>0</v>
      </c>
      <c r="Y66" s="34">
        <f>COUNTIF(D66:W66,"NC")</f>
        <v>0</v>
      </c>
      <c r="Z66" s="34">
        <f>COUNTIF(D66:W66,"NA")</f>
        <v>14</v>
      </c>
      <c r="AA66" s="34">
        <f>COUNTIF(D66:W66,"NT")</f>
        <v>0</v>
      </c>
      <c r="AB66" t="str">
        <f>IF(Y66&gt;0,"NC",IF(X66&gt;0,"C",IF(AA66&gt;0,"NT","NA")))</f>
        <v>NA</v>
      </c>
      <c r="AC66">
        <v>9</v>
      </c>
      <c r="AD66" s="31" t="str">
        <f>Critères!$B58</f>
        <v>9.4</v>
      </c>
      <c r="AE66" s="31" t="str">
        <f>Critères!$A55</f>
        <v>STRUCTURATION</v>
      </c>
      <c r="AF66" s="31" t="str">
        <f>'P01'!$E59</f>
        <v>N</v>
      </c>
      <c r="AG66" s="31" t="str">
        <f>'P02'!$E59</f>
        <v>N</v>
      </c>
      <c r="AH66" s="31" t="str">
        <f>'P03'!$E59</f>
        <v>N</v>
      </c>
      <c r="AI66" s="31" t="str">
        <f>'P04'!$E59</f>
        <v>N</v>
      </c>
      <c r="AJ66" s="31" t="str">
        <f>'P05'!$E59</f>
        <v>N</v>
      </c>
      <c r="AK66" s="31" t="str">
        <f>'P06'!$E59</f>
        <v>N</v>
      </c>
      <c r="AL66" s="31" t="str">
        <f>'P07'!$E59</f>
        <v>N</v>
      </c>
      <c r="AM66" s="31" t="str">
        <f>'P08'!$E59</f>
        <v>N</v>
      </c>
      <c r="AN66" s="31" t="str">
        <f>'P09'!$E59</f>
        <v>N</v>
      </c>
      <c r="AO66" s="31" t="str">
        <f>'P10'!$E59</f>
        <v>N</v>
      </c>
      <c r="AP66" s="31" t="str">
        <f>'P11'!$E59</f>
        <v>N</v>
      </c>
      <c r="AQ66" s="31" t="str">
        <f>'P12'!$E59</f>
        <v>N</v>
      </c>
      <c r="AR66" s="31" t="str">
        <f>'P13'!$E59</f>
        <v>N</v>
      </c>
      <c r="AS66" s="31" t="str">
        <f>'P14'!$E59</f>
        <v>N</v>
      </c>
      <c r="AT66" s="31" t="str">
        <f>'P15'!$E59</f>
        <v>N</v>
      </c>
      <c r="AU66" s="31" t="str">
        <f>'P16'!$E59</f>
        <v>N</v>
      </c>
      <c r="AV66" s="31" t="str">
        <f>'P17'!$E59</f>
        <v>N</v>
      </c>
      <c r="AW66" s="31" t="str">
        <f>'P18'!$E59</f>
        <v>N</v>
      </c>
      <c r="AX66" s="31" t="str">
        <f>'P19'!$E59</f>
        <v>N</v>
      </c>
      <c r="AY66" s="31" t="str">
        <f>'P20'!$E59</f>
        <v>N</v>
      </c>
      <c r="AZ66" s="34">
        <f>COUNTIF(AF66:AY66,"D")</f>
        <v>0</v>
      </c>
    </row>
    <row r="67" spans="1:52">
      <c r="A67" s="37"/>
      <c r="B67" s="38"/>
      <c r="C67" s="38"/>
      <c r="D67" s="38"/>
      <c r="E67" s="38"/>
      <c r="F67" s="38"/>
      <c r="G67" s="38"/>
      <c r="H67" s="38"/>
      <c r="I67" s="38"/>
      <c r="J67" s="38"/>
      <c r="K67" s="38"/>
      <c r="L67" s="38"/>
      <c r="M67" s="38"/>
      <c r="N67" s="38"/>
      <c r="O67" s="38"/>
      <c r="P67" s="38"/>
      <c r="Q67" s="38"/>
      <c r="R67" s="38"/>
      <c r="S67" s="38"/>
      <c r="T67" s="38"/>
      <c r="U67" s="38"/>
      <c r="V67" s="38"/>
      <c r="W67" s="38"/>
      <c r="X67" s="39">
        <f>SUM(X63:X66)</f>
        <v>18</v>
      </c>
      <c r="Y67" s="39">
        <f>SUM(Y63:Y66)</f>
        <v>22</v>
      </c>
      <c r="Z67" s="39">
        <f>SUM(Z63:Z66)</f>
        <v>16</v>
      </c>
      <c r="AA67" s="39">
        <f>SUM(AA63:AA66)</f>
        <v>0</v>
      </c>
      <c r="AC67" s="37"/>
      <c r="AD67" s="38"/>
      <c r="AE67" s="38"/>
      <c r="AF67" s="38"/>
      <c r="AG67" s="38"/>
      <c r="AH67" s="38"/>
      <c r="AI67" s="38"/>
      <c r="AJ67" s="38"/>
      <c r="AK67" s="38"/>
      <c r="AL67" s="38"/>
      <c r="AM67" s="38"/>
      <c r="AN67" s="38"/>
      <c r="AO67" s="38"/>
      <c r="AP67" s="38"/>
      <c r="AQ67" s="38"/>
      <c r="AR67" s="38"/>
      <c r="AS67" s="38"/>
      <c r="AT67" s="38"/>
      <c r="AU67" s="38"/>
      <c r="AV67" s="38"/>
      <c r="AW67" s="38"/>
      <c r="AX67" s="38"/>
      <c r="AY67" s="38"/>
      <c r="AZ67" s="39">
        <f>SUM(AZ63:AZ66)</f>
        <v>0</v>
      </c>
    </row>
    <row r="68" spans="1:52">
      <c r="A68">
        <v>10</v>
      </c>
      <c r="B68" s="31" t="str">
        <f>Critères!$B59</f>
        <v>10.1</v>
      </c>
      <c r="C68" s="31" t="str">
        <f>Critères!$A59</f>
        <v>PRÉSENTATION</v>
      </c>
      <c r="D68" s="31" t="str">
        <f>'P01'!$D60</f>
        <v>C</v>
      </c>
      <c r="E68" s="31" t="str">
        <f>'P02'!$D60</f>
        <v>C</v>
      </c>
      <c r="F68" s="31" t="str">
        <f>'P03'!$D60</f>
        <v>C</v>
      </c>
      <c r="G68" s="31" t="str">
        <f>'P04'!$D60</f>
        <v>C</v>
      </c>
      <c r="H68" s="31" t="str">
        <f>'P05'!$D60</f>
        <v>C</v>
      </c>
      <c r="I68" s="31" t="str">
        <f>'P06'!$D60</f>
        <v>C</v>
      </c>
      <c r="J68" s="31" t="str">
        <f>'P07'!$D60</f>
        <v>C</v>
      </c>
      <c r="K68" s="31" t="str">
        <f>'P08'!$D60</f>
        <v>C</v>
      </c>
      <c r="L68" s="31" t="str">
        <f>'P09'!$D60</f>
        <v>C</v>
      </c>
      <c r="M68" s="31" t="str">
        <f>'P10'!$D60</f>
        <v>C</v>
      </c>
      <c r="N68" s="31" t="str">
        <f>'P11'!$D60</f>
        <v>C</v>
      </c>
      <c r="O68" s="31" t="str">
        <f>'P12'!$D60</f>
        <v>C</v>
      </c>
      <c r="P68" s="31" t="str">
        <f>'P13'!$D60</f>
        <v>C</v>
      </c>
      <c r="Q68" s="31" t="str">
        <f>'P14'!$D60</f>
        <v>C</v>
      </c>
      <c r="S68" s="31"/>
      <c r="T68" s="31"/>
      <c r="U68" s="31"/>
      <c r="V68" s="31"/>
      <c r="W68" s="31"/>
      <c r="X68" s="34">
        <f t="shared" ref="X68:X81" si="24">COUNTIF(D68:W68,"C")</f>
        <v>14</v>
      </c>
      <c r="Y68" s="34">
        <f t="shared" ref="Y68:Y81" si="25">COUNTIF(D68:W68,"NC")</f>
        <v>0</v>
      </c>
      <c r="Z68" s="34">
        <f t="shared" ref="Z68:Z81" si="26">COUNTIF(D68:W68,"NA")</f>
        <v>0</v>
      </c>
      <c r="AA68" s="34">
        <f t="shared" ref="AA68:AA81" si="27">COUNTIF(D68:W68,"NT")</f>
        <v>0</v>
      </c>
      <c r="AB68" t="str">
        <f t="shared" ref="AB68:AB81" si="28">IF(Y68&gt;0,"NC",IF(X68&gt;0,"C",IF(AA68&gt;0,"NT","NA")))</f>
        <v>C</v>
      </c>
      <c r="AC68">
        <v>10</v>
      </c>
      <c r="AD68" s="31" t="str">
        <f>Critères!$B59</f>
        <v>10.1</v>
      </c>
      <c r="AE68" s="31" t="str">
        <f>Critères!$A59</f>
        <v>PRÉSENTATION</v>
      </c>
      <c r="AF68" s="31" t="str">
        <f>'P01'!$E60</f>
        <v>N</v>
      </c>
      <c r="AG68" s="31" t="str">
        <f>'P02'!$E60</f>
        <v>N</v>
      </c>
      <c r="AH68" s="31" t="str">
        <f>'P03'!$E60</f>
        <v>N</v>
      </c>
      <c r="AI68" s="31" t="str">
        <f>'P04'!$E60</f>
        <v>N</v>
      </c>
      <c r="AJ68" s="31" t="str">
        <f>'P05'!$E60</f>
        <v>N</v>
      </c>
      <c r="AK68" s="31" t="str">
        <f>'P06'!$E60</f>
        <v>N</v>
      </c>
      <c r="AL68" s="31" t="str">
        <f>'P07'!$E60</f>
        <v>N</v>
      </c>
      <c r="AM68" s="31" t="str">
        <f>'P08'!$E60</f>
        <v>N</v>
      </c>
      <c r="AN68" s="31" t="str">
        <f>'P09'!$E60</f>
        <v>N</v>
      </c>
      <c r="AO68" s="31" t="str">
        <f>'P10'!$E60</f>
        <v>N</v>
      </c>
      <c r="AP68" s="31" t="str">
        <f>'P11'!$E60</f>
        <v>N</v>
      </c>
      <c r="AQ68" s="31" t="str">
        <f>'P12'!$E60</f>
        <v>N</v>
      </c>
      <c r="AR68" s="31" t="str">
        <f>'P13'!$E60</f>
        <v>N</v>
      </c>
      <c r="AS68" s="31" t="str">
        <f>'P14'!$E60</f>
        <v>N</v>
      </c>
      <c r="AT68" s="31" t="str">
        <f>'P15'!$E60</f>
        <v>N</v>
      </c>
      <c r="AU68" s="31" t="str">
        <f>'P16'!$E60</f>
        <v>N</v>
      </c>
      <c r="AV68" s="31" t="str">
        <f>'P17'!$E60</f>
        <v>N</v>
      </c>
      <c r="AW68" s="31" t="str">
        <f>'P18'!$E60</f>
        <v>N</v>
      </c>
      <c r="AX68" s="31" t="str">
        <f>'P19'!$E60</f>
        <v>N</v>
      </c>
      <c r="AY68" s="31" t="str">
        <f>'P20'!$E60</f>
        <v>N</v>
      </c>
      <c r="AZ68" s="34">
        <f t="shared" ref="AZ68:AZ81" si="29">COUNTIF(AF68:AY68,"D")</f>
        <v>0</v>
      </c>
    </row>
    <row r="69" spans="1:52">
      <c r="A69">
        <v>10</v>
      </c>
      <c r="B69" s="31" t="str">
        <f>Critères!$B60</f>
        <v>10.2</v>
      </c>
      <c r="C69" s="31" t="str">
        <f>Critères!$A59</f>
        <v>PRÉSENTATION</v>
      </c>
      <c r="D69" s="31" t="str">
        <f>'P01'!$D61</f>
        <v>NC</v>
      </c>
      <c r="E69" s="31" t="str">
        <f>'P02'!$D61</f>
        <v>C</v>
      </c>
      <c r="F69" s="31" t="str">
        <f>'P03'!$D61</f>
        <v>C</v>
      </c>
      <c r="G69" s="31" t="str">
        <f>'P04'!$D61</f>
        <v>C</v>
      </c>
      <c r="H69" s="31" t="str">
        <f>'P05'!$D61</f>
        <v>C</v>
      </c>
      <c r="I69" s="31" t="str">
        <f>'P06'!$D61</f>
        <v>C</v>
      </c>
      <c r="J69" s="31" t="str">
        <f>'P07'!$D61</f>
        <v>C</v>
      </c>
      <c r="K69" s="31" t="str">
        <f>'P08'!$D61</f>
        <v>NC</v>
      </c>
      <c r="L69" s="31" t="str">
        <f>'P09'!$D61</f>
        <v>C</v>
      </c>
      <c r="M69" s="31" t="str">
        <f>'P10'!$D61</f>
        <v>C</v>
      </c>
      <c r="N69" s="31" t="str">
        <f>'P11'!$D61</f>
        <v>C</v>
      </c>
      <c r="O69" s="31" t="str">
        <f>'P12'!$D61</f>
        <v>C</v>
      </c>
      <c r="P69" s="31" t="str">
        <f>'P13'!$D61</f>
        <v>C</v>
      </c>
      <c r="Q69" s="31" t="str">
        <f>'P14'!$D61</f>
        <v>C</v>
      </c>
      <c r="S69" s="31"/>
      <c r="T69" s="31"/>
      <c r="U69" s="31"/>
      <c r="V69" s="31"/>
      <c r="W69" s="31"/>
      <c r="X69" s="34">
        <f t="shared" si="24"/>
        <v>12</v>
      </c>
      <c r="Y69" s="34">
        <f t="shared" si="25"/>
        <v>2</v>
      </c>
      <c r="Z69" s="34">
        <f t="shared" si="26"/>
        <v>0</v>
      </c>
      <c r="AA69" s="34">
        <f t="shared" si="27"/>
        <v>0</v>
      </c>
      <c r="AB69" t="str">
        <f t="shared" si="28"/>
        <v>NC</v>
      </c>
      <c r="AC69">
        <v>10</v>
      </c>
      <c r="AD69" s="31" t="str">
        <f>Critères!$B60</f>
        <v>10.2</v>
      </c>
      <c r="AE69" s="31" t="str">
        <f>Critères!$A59</f>
        <v>PRÉSENTATION</v>
      </c>
      <c r="AF69" s="31" t="str">
        <f>'P01'!$E61</f>
        <v>N</v>
      </c>
      <c r="AG69" s="31" t="str">
        <f>'P02'!$E61</f>
        <v>N</v>
      </c>
      <c r="AH69" s="31" t="str">
        <f>'P03'!$E61</f>
        <v>N</v>
      </c>
      <c r="AI69" s="31" t="str">
        <f>'P04'!$E61</f>
        <v>N</v>
      </c>
      <c r="AJ69" s="31" t="str">
        <f>'P05'!$E61</f>
        <v>N</v>
      </c>
      <c r="AK69" s="31" t="str">
        <f>'P06'!$E61</f>
        <v>N</v>
      </c>
      <c r="AL69" s="31" t="str">
        <f>'P07'!$E61</f>
        <v>N</v>
      </c>
      <c r="AM69" s="31" t="str">
        <f>'P08'!$E61</f>
        <v>N</v>
      </c>
      <c r="AN69" s="31" t="str">
        <f>'P09'!$E61</f>
        <v>N</v>
      </c>
      <c r="AO69" s="31" t="str">
        <f>'P10'!$E61</f>
        <v>N</v>
      </c>
      <c r="AP69" s="31" t="str">
        <f>'P11'!$E61</f>
        <v>N</v>
      </c>
      <c r="AQ69" s="31" t="str">
        <f>'P12'!$E61</f>
        <v>N</v>
      </c>
      <c r="AR69" s="31" t="str">
        <f>'P13'!$E61</f>
        <v>N</v>
      </c>
      <c r="AS69" s="31" t="str">
        <f>'P14'!$E61</f>
        <v>N</v>
      </c>
      <c r="AT69" s="31" t="str">
        <f>'P15'!$E61</f>
        <v>N</v>
      </c>
      <c r="AU69" s="31" t="str">
        <f>'P16'!$E61</f>
        <v>N</v>
      </c>
      <c r="AV69" s="31" t="str">
        <f>'P17'!$E61</f>
        <v>N</v>
      </c>
      <c r="AW69" s="31" t="str">
        <f>'P18'!$E61</f>
        <v>N</v>
      </c>
      <c r="AX69" s="31" t="str">
        <f>'P19'!$E61</f>
        <v>N</v>
      </c>
      <c r="AY69" s="31" t="str">
        <f>'P20'!$E61</f>
        <v>N</v>
      </c>
      <c r="AZ69" s="34">
        <f t="shared" si="29"/>
        <v>0</v>
      </c>
    </row>
    <row r="70" spans="1:52">
      <c r="A70">
        <v>10</v>
      </c>
      <c r="B70" s="31" t="str">
        <f>Critères!$B61</f>
        <v>10.3</v>
      </c>
      <c r="C70" s="31" t="str">
        <f>Critères!$A59</f>
        <v>PRÉSENTATION</v>
      </c>
      <c r="D70" s="31" t="str">
        <f>'P01'!$D62</f>
        <v>C</v>
      </c>
      <c r="E70" s="31" t="str">
        <f>'P02'!$D62</f>
        <v>C</v>
      </c>
      <c r="F70" s="31" t="str">
        <f>'P03'!$D62</f>
        <v>C</v>
      </c>
      <c r="G70" s="31" t="str">
        <f>'P04'!$D62</f>
        <v>C</v>
      </c>
      <c r="H70" s="31" t="str">
        <f>'P05'!$D62</f>
        <v>C</v>
      </c>
      <c r="I70" s="31" t="str">
        <f>'P06'!$D62</f>
        <v>C</v>
      </c>
      <c r="J70" s="31" t="str">
        <f>'P07'!$D62</f>
        <v>C</v>
      </c>
      <c r="K70" s="31" t="str">
        <f>'P08'!$D62</f>
        <v>C</v>
      </c>
      <c r="L70" s="31" t="str">
        <f>'P09'!$D62</f>
        <v>C</v>
      </c>
      <c r="M70" s="31" t="str">
        <f>'P10'!$D62</f>
        <v>C</v>
      </c>
      <c r="N70" s="31" t="str">
        <f>'P11'!$D62</f>
        <v>C</v>
      </c>
      <c r="O70" s="31" t="str">
        <f>'P12'!$D62</f>
        <v>C</v>
      </c>
      <c r="P70" s="31" t="str">
        <f>'P13'!$D62</f>
        <v>C</v>
      </c>
      <c r="Q70" s="31" t="str">
        <f>'P14'!$D62</f>
        <v>C</v>
      </c>
      <c r="S70" s="31"/>
      <c r="T70" s="31"/>
      <c r="U70" s="31"/>
      <c r="V70" s="31"/>
      <c r="W70" s="31"/>
      <c r="X70" s="34">
        <f t="shared" si="24"/>
        <v>14</v>
      </c>
      <c r="Y70" s="34">
        <f t="shared" si="25"/>
        <v>0</v>
      </c>
      <c r="Z70" s="34">
        <f t="shared" si="26"/>
        <v>0</v>
      </c>
      <c r="AA70" s="34">
        <f t="shared" si="27"/>
        <v>0</v>
      </c>
      <c r="AB70" t="str">
        <f t="shared" si="28"/>
        <v>C</v>
      </c>
      <c r="AC70">
        <v>10</v>
      </c>
      <c r="AD70" s="31" t="str">
        <f>Critères!$B61</f>
        <v>10.3</v>
      </c>
      <c r="AE70" s="31" t="str">
        <f>Critères!$A59</f>
        <v>PRÉSENTATION</v>
      </c>
      <c r="AF70" s="31" t="str">
        <f>'P01'!$E62</f>
        <v>N</v>
      </c>
      <c r="AG70" s="31" t="str">
        <f>'P02'!$E62</f>
        <v>N</v>
      </c>
      <c r="AH70" s="31" t="str">
        <f>'P03'!$E62</f>
        <v>N</v>
      </c>
      <c r="AI70" s="31" t="str">
        <f>'P04'!$E62</f>
        <v>N</v>
      </c>
      <c r="AJ70" s="31" t="str">
        <f>'P05'!$E62</f>
        <v>N</v>
      </c>
      <c r="AK70" s="31" t="str">
        <f>'P06'!$E62</f>
        <v>N</v>
      </c>
      <c r="AL70" s="31" t="str">
        <f>'P07'!$E62</f>
        <v>N</v>
      </c>
      <c r="AM70" s="31" t="str">
        <f>'P08'!$E62</f>
        <v>N</v>
      </c>
      <c r="AN70" s="31" t="str">
        <f>'P09'!$E62</f>
        <v>N</v>
      </c>
      <c r="AO70" s="31" t="str">
        <f>'P10'!$E62</f>
        <v>N</v>
      </c>
      <c r="AP70" s="31" t="str">
        <f>'P11'!$E62</f>
        <v>N</v>
      </c>
      <c r="AQ70" s="31" t="str">
        <f>'P12'!$E62</f>
        <v>N</v>
      </c>
      <c r="AR70" s="31" t="str">
        <f>'P13'!$E62</f>
        <v>N</v>
      </c>
      <c r="AS70" s="31" t="str">
        <f>'P14'!$E62</f>
        <v>N</v>
      </c>
      <c r="AT70" s="31" t="str">
        <f>'P15'!$E62</f>
        <v>N</v>
      </c>
      <c r="AU70" s="31" t="str">
        <f>'P16'!$E62</f>
        <v>N</v>
      </c>
      <c r="AV70" s="31" t="str">
        <f>'P17'!$E62</f>
        <v>N</v>
      </c>
      <c r="AW70" s="31" t="str">
        <f>'P18'!$E62</f>
        <v>N</v>
      </c>
      <c r="AX70" s="31" t="str">
        <f>'P19'!$E62</f>
        <v>N</v>
      </c>
      <c r="AY70" s="31" t="str">
        <f>'P20'!$E62</f>
        <v>N</v>
      </c>
      <c r="AZ70" s="34">
        <f t="shared" si="29"/>
        <v>0</v>
      </c>
    </row>
    <row r="71" spans="1:52">
      <c r="A71">
        <v>10</v>
      </c>
      <c r="B71" s="31" t="str">
        <f>Critères!$B62</f>
        <v>10.4</v>
      </c>
      <c r="C71" s="31" t="str">
        <f>Critères!$A59</f>
        <v>PRÉSENTATION</v>
      </c>
      <c r="D71" s="31" t="str">
        <f>'P01'!$D63</f>
        <v>C</v>
      </c>
      <c r="E71" s="31" t="str">
        <f>'P02'!$D63</f>
        <v>C</v>
      </c>
      <c r="F71" s="31" t="str">
        <f>'P03'!$D63</f>
        <v>C</v>
      </c>
      <c r="G71" s="31" t="str">
        <f>'P04'!$D63</f>
        <v>C</v>
      </c>
      <c r="H71" s="31" t="str">
        <f>'P05'!$D63</f>
        <v>C</v>
      </c>
      <c r="I71" s="31" t="str">
        <f>'P06'!$D63</f>
        <v>C</v>
      </c>
      <c r="J71" s="31" t="str">
        <f>'P07'!$D63</f>
        <v>C</v>
      </c>
      <c r="K71" s="31" t="str">
        <f>'P08'!$D63</f>
        <v>C</v>
      </c>
      <c r="L71" s="31" t="str">
        <f>'P09'!$D63</f>
        <v>C</v>
      </c>
      <c r="M71" s="31" t="str">
        <f>'P10'!$D63</f>
        <v>C</v>
      </c>
      <c r="N71" s="31" t="str">
        <f>'P11'!$D63</f>
        <v>C</v>
      </c>
      <c r="O71" s="31" t="str">
        <f>'P12'!$D63</f>
        <v>C</v>
      </c>
      <c r="P71" s="31" t="str">
        <f>'P13'!$D63</f>
        <v>C</v>
      </c>
      <c r="Q71" s="31" t="str">
        <f>'P14'!$D63</f>
        <v>C</v>
      </c>
      <c r="S71" s="31"/>
      <c r="T71" s="31"/>
      <c r="U71" s="31"/>
      <c r="V71" s="31"/>
      <c r="W71" s="31"/>
      <c r="X71" s="34">
        <f t="shared" si="24"/>
        <v>14</v>
      </c>
      <c r="Y71" s="34">
        <f t="shared" si="25"/>
        <v>0</v>
      </c>
      <c r="Z71" s="34">
        <f t="shared" si="26"/>
        <v>0</v>
      </c>
      <c r="AA71" s="34">
        <f t="shared" si="27"/>
        <v>0</v>
      </c>
      <c r="AB71" t="str">
        <f t="shared" si="28"/>
        <v>C</v>
      </c>
      <c r="AC71">
        <v>10</v>
      </c>
      <c r="AD71" s="31" t="str">
        <f>Critères!$B62</f>
        <v>10.4</v>
      </c>
      <c r="AE71" s="31" t="str">
        <f>Critères!$A59</f>
        <v>PRÉSENTATION</v>
      </c>
      <c r="AF71" s="31" t="str">
        <f>'P01'!$E63</f>
        <v>N</v>
      </c>
      <c r="AG71" s="31" t="str">
        <f>'P02'!$E63</f>
        <v>N</v>
      </c>
      <c r="AH71" s="31" t="str">
        <f>'P03'!$E63</f>
        <v>N</v>
      </c>
      <c r="AI71" s="31" t="str">
        <f>'P04'!$E63</f>
        <v>N</v>
      </c>
      <c r="AJ71" s="31" t="str">
        <f>'P05'!$E63</f>
        <v>N</v>
      </c>
      <c r="AK71" s="31" t="str">
        <f>'P06'!$E63</f>
        <v>N</v>
      </c>
      <c r="AL71" s="31" t="str">
        <f>'P07'!$E63</f>
        <v>N</v>
      </c>
      <c r="AM71" s="31" t="str">
        <f>'P08'!$E63</f>
        <v>N</v>
      </c>
      <c r="AN71" s="31" t="str">
        <f>'P09'!$E63</f>
        <v>N</v>
      </c>
      <c r="AO71" s="31" t="str">
        <f>'P10'!$E63</f>
        <v>N</v>
      </c>
      <c r="AP71" s="31" t="str">
        <f>'P11'!$E63</f>
        <v>N</v>
      </c>
      <c r="AQ71" s="31" t="str">
        <f>'P12'!$E63</f>
        <v>N</v>
      </c>
      <c r="AR71" s="31" t="str">
        <f>'P13'!$E63</f>
        <v>N</v>
      </c>
      <c r="AS71" s="31" t="str">
        <f>'P14'!$E63</f>
        <v>N</v>
      </c>
      <c r="AT71" s="31" t="str">
        <f>'P15'!$E63</f>
        <v>N</v>
      </c>
      <c r="AU71" s="31" t="str">
        <f>'P16'!$E63</f>
        <v>N</v>
      </c>
      <c r="AV71" s="31" t="str">
        <f>'P17'!$E63</f>
        <v>N</v>
      </c>
      <c r="AW71" s="31" t="str">
        <f>'P18'!$E63</f>
        <v>N</v>
      </c>
      <c r="AX71" s="31" t="str">
        <f>'P19'!$E63</f>
        <v>N</v>
      </c>
      <c r="AY71" s="31" t="str">
        <f>'P20'!$E63</f>
        <v>N</v>
      </c>
      <c r="AZ71" s="34">
        <f t="shared" si="29"/>
        <v>0</v>
      </c>
    </row>
    <row r="72" spans="1:52">
      <c r="A72">
        <v>10</v>
      </c>
      <c r="B72" s="31" t="str">
        <f>Critères!$B63</f>
        <v>10.5</v>
      </c>
      <c r="C72" s="31" t="str">
        <f>Critères!$A59</f>
        <v>PRÉSENTATION</v>
      </c>
      <c r="D72" s="31" t="str">
        <f>'P01'!$D64</f>
        <v>C</v>
      </c>
      <c r="E72" s="31" t="str">
        <f>'P02'!$D64</f>
        <v>C</v>
      </c>
      <c r="F72" s="31" t="str">
        <f>'P03'!$D64</f>
        <v>C</v>
      </c>
      <c r="G72" s="31" t="str">
        <f>'P04'!$D64</f>
        <v>C</v>
      </c>
      <c r="H72" s="31" t="str">
        <f>'P05'!$D64</f>
        <v>C</v>
      </c>
      <c r="I72" s="31" t="str">
        <f>'P06'!$D64</f>
        <v>C</v>
      </c>
      <c r="J72" s="31" t="str">
        <f>'P07'!$D64</f>
        <v>C</v>
      </c>
      <c r="K72" s="31" t="str">
        <f>'P08'!$D64</f>
        <v>C</v>
      </c>
      <c r="L72" s="31" t="str">
        <f>'P09'!$D64</f>
        <v>C</v>
      </c>
      <c r="M72" s="31" t="str">
        <f>'P10'!$D64</f>
        <v>C</v>
      </c>
      <c r="N72" s="31" t="str">
        <f>'P11'!$D64</f>
        <v>C</v>
      </c>
      <c r="O72" s="31" t="str">
        <f>'P12'!$D64</f>
        <v>C</v>
      </c>
      <c r="P72" s="31" t="str">
        <f>'P13'!$D64</f>
        <v>C</v>
      </c>
      <c r="Q72" s="31" t="str">
        <f>'P14'!$D64</f>
        <v>C</v>
      </c>
      <c r="S72" s="31"/>
      <c r="T72" s="31"/>
      <c r="U72" s="31"/>
      <c r="V72" s="31"/>
      <c r="W72" s="31"/>
      <c r="X72" s="34">
        <f t="shared" si="24"/>
        <v>14</v>
      </c>
      <c r="Y72" s="34">
        <f t="shared" si="25"/>
        <v>0</v>
      </c>
      <c r="Z72" s="34">
        <f t="shared" si="26"/>
        <v>0</v>
      </c>
      <c r="AA72" s="34">
        <f t="shared" si="27"/>
        <v>0</v>
      </c>
      <c r="AB72" t="str">
        <f t="shared" si="28"/>
        <v>C</v>
      </c>
      <c r="AC72">
        <v>10</v>
      </c>
      <c r="AD72" s="31" t="str">
        <f>Critères!$B63</f>
        <v>10.5</v>
      </c>
      <c r="AE72" s="31" t="str">
        <f>Critères!$A59</f>
        <v>PRÉSENTATION</v>
      </c>
      <c r="AF72" s="31" t="str">
        <f>'P01'!$E64</f>
        <v>N</v>
      </c>
      <c r="AG72" s="31" t="str">
        <f>'P02'!$E64</f>
        <v>N</v>
      </c>
      <c r="AH72" s="31" t="str">
        <f>'P03'!$E64</f>
        <v>N</v>
      </c>
      <c r="AI72" s="31" t="str">
        <f>'P04'!$E64</f>
        <v>N</v>
      </c>
      <c r="AJ72" s="31" t="str">
        <f>'P05'!$E64</f>
        <v>N</v>
      </c>
      <c r="AK72" s="31" t="str">
        <f>'P06'!$E64</f>
        <v>N</v>
      </c>
      <c r="AL72" s="31" t="str">
        <f>'P07'!$E64</f>
        <v>N</v>
      </c>
      <c r="AM72" s="31" t="str">
        <f>'P08'!$E64</f>
        <v>N</v>
      </c>
      <c r="AN72" s="31" t="str">
        <f>'P09'!$E64</f>
        <v>N</v>
      </c>
      <c r="AO72" s="31" t="str">
        <f>'P10'!$E64</f>
        <v>N</v>
      </c>
      <c r="AP72" s="31" t="str">
        <f>'P11'!$E64</f>
        <v>N</v>
      </c>
      <c r="AQ72" s="31" t="str">
        <f>'P12'!$E64</f>
        <v>N</v>
      </c>
      <c r="AR72" s="31" t="str">
        <f>'P13'!$E64</f>
        <v>N</v>
      </c>
      <c r="AS72" s="31" t="str">
        <f>'P14'!$E64</f>
        <v>N</v>
      </c>
      <c r="AT72" s="31" t="str">
        <f>'P15'!$E64</f>
        <v>N</v>
      </c>
      <c r="AU72" s="31" t="str">
        <f>'P16'!$E64</f>
        <v>N</v>
      </c>
      <c r="AV72" s="31" t="str">
        <f>'P17'!$E64</f>
        <v>N</v>
      </c>
      <c r="AW72" s="31" t="str">
        <f>'P18'!$E64</f>
        <v>N</v>
      </c>
      <c r="AX72" s="31" t="str">
        <f>'P19'!$E64</f>
        <v>N</v>
      </c>
      <c r="AY72" s="31" t="str">
        <f>'P20'!$E64</f>
        <v>N</v>
      </c>
      <c r="AZ72" s="34">
        <f t="shared" si="29"/>
        <v>0</v>
      </c>
    </row>
    <row r="73" spans="1:52">
      <c r="A73">
        <v>10</v>
      </c>
      <c r="B73" s="31" t="str">
        <f>Critères!$B64</f>
        <v>10.6</v>
      </c>
      <c r="C73" s="31" t="str">
        <f>Critères!$A59</f>
        <v>PRÉSENTATION</v>
      </c>
      <c r="D73" s="31" t="str">
        <f>'P01'!$D65</f>
        <v>NC</v>
      </c>
      <c r="E73" s="31" t="str">
        <f>'P02'!$D65</f>
        <v>C</v>
      </c>
      <c r="F73" s="31" t="str">
        <f>'P03'!$D65</f>
        <v>C</v>
      </c>
      <c r="G73" s="31" t="str">
        <f>'P04'!$D65</f>
        <v>NC</v>
      </c>
      <c r="H73" s="31" t="str">
        <f>'P05'!$D65</f>
        <v>NC</v>
      </c>
      <c r="I73" s="31" t="str">
        <f>'P06'!$D65</f>
        <v>C</v>
      </c>
      <c r="J73" s="31" t="str">
        <f>'P07'!$D65</f>
        <v>NC</v>
      </c>
      <c r="K73" s="31" t="str">
        <f>'P08'!$D65</f>
        <v>NC</v>
      </c>
      <c r="L73" s="31" t="str">
        <f>'P09'!$D65</f>
        <v>NC</v>
      </c>
      <c r="M73" s="31" t="str">
        <f>'P10'!$D65</f>
        <v>C</v>
      </c>
      <c r="N73" s="31" t="str">
        <f>'P11'!$D65</f>
        <v>C</v>
      </c>
      <c r="O73" s="31" t="str">
        <f>'P12'!$D65</f>
        <v>C</v>
      </c>
      <c r="P73" s="31" t="str">
        <f>'P13'!$D65</f>
        <v>C</v>
      </c>
      <c r="Q73" s="31" t="str">
        <f>'P14'!$D65</f>
        <v>C</v>
      </c>
      <c r="S73" s="31"/>
      <c r="T73" s="31"/>
      <c r="U73" s="31"/>
      <c r="V73" s="31"/>
      <c r="W73" s="31"/>
      <c r="X73" s="34">
        <f t="shared" si="24"/>
        <v>8</v>
      </c>
      <c r="Y73" s="34">
        <f t="shared" si="25"/>
        <v>6</v>
      </c>
      <c r="Z73" s="34">
        <f t="shared" si="26"/>
        <v>0</v>
      </c>
      <c r="AA73" s="34">
        <f t="shared" si="27"/>
        <v>0</v>
      </c>
      <c r="AB73" t="str">
        <f t="shared" si="28"/>
        <v>NC</v>
      </c>
      <c r="AC73">
        <v>10</v>
      </c>
      <c r="AD73" s="31" t="str">
        <f>Critères!$B64</f>
        <v>10.6</v>
      </c>
      <c r="AE73" s="31" t="str">
        <f>Critères!$A59</f>
        <v>PRÉSENTATION</v>
      </c>
      <c r="AF73" s="31" t="str">
        <f>'P01'!$E65</f>
        <v>N</v>
      </c>
      <c r="AG73" s="31" t="str">
        <f>'P02'!$E65</f>
        <v>N</v>
      </c>
      <c r="AH73" s="31" t="str">
        <f>'P03'!$E65</f>
        <v>N</v>
      </c>
      <c r="AI73" s="31" t="str">
        <f>'P04'!$E65</f>
        <v>N</v>
      </c>
      <c r="AJ73" s="31" t="str">
        <f>'P05'!$E65</f>
        <v>N</v>
      </c>
      <c r="AK73" s="31" t="str">
        <f>'P06'!$E65</f>
        <v>N</v>
      </c>
      <c r="AL73" s="31" t="str">
        <f>'P07'!$E65</f>
        <v>N</v>
      </c>
      <c r="AM73" s="31" t="str">
        <f>'P08'!$E65</f>
        <v>N</v>
      </c>
      <c r="AN73" s="31" t="str">
        <f>'P09'!$E65</f>
        <v>N</v>
      </c>
      <c r="AO73" s="31" t="str">
        <f>'P10'!$E65</f>
        <v>N</v>
      </c>
      <c r="AP73" s="31" t="str">
        <f>'P11'!$E65</f>
        <v>N</v>
      </c>
      <c r="AQ73" s="31" t="str">
        <f>'P12'!$E65</f>
        <v>N</v>
      </c>
      <c r="AR73" s="31" t="str">
        <f>'P13'!$E65</f>
        <v>N</v>
      </c>
      <c r="AS73" s="31" t="str">
        <f>'P14'!$E65</f>
        <v>N</v>
      </c>
      <c r="AT73" s="31" t="str">
        <f>'P15'!$E65</f>
        <v>N</v>
      </c>
      <c r="AU73" s="31" t="str">
        <f>'P16'!$E65</f>
        <v>N</v>
      </c>
      <c r="AV73" s="31" t="str">
        <f>'P17'!$E65</f>
        <v>N</v>
      </c>
      <c r="AW73" s="31" t="str">
        <f>'P18'!$E65</f>
        <v>N</v>
      </c>
      <c r="AX73" s="31" t="str">
        <f>'P19'!$E65</f>
        <v>N</v>
      </c>
      <c r="AY73" s="31" t="str">
        <f>'P20'!$E65</f>
        <v>N</v>
      </c>
      <c r="AZ73" s="34">
        <f t="shared" si="29"/>
        <v>0</v>
      </c>
    </row>
    <row r="74" spans="1:52">
      <c r="A74">
        <v>10</v>
      </c>
      <c r="B74" s="31" t="str">
        <f>Critères!$B65</f>
        <v>10.7</v>
      </c>
      <c r="C74" s="31" t="str">
        <f>Critères!$A59</f>
        <v>PRÉSENTATION</v>
      </c>
      <c r="D74" s="31" t="str">
        <f>'P01'!$D66</f>
        <v>C</v>
      </c>
      <c r="E74" s="31" t="str">
        <f>'P02'!$D66</f>
        <v>C</v>
      </c>
      <c r="F74" s="31" t="str">
        <f>'P03'!$D66</f>
        <v>C</v>
      </c>
      <c r="G74" s="31" t="str">
        <f>'P04'!$D66</f>
        <v>C</v>
      </c>
      <c r="H74" s="31" t="str">
        <f>'P05'!$D66</f>
        <v>C</v>
      </c>
      <c r="I74" s="31" t="str">
        <f>'P06'!$D66</f>
        <v>C</v>
      </c>
      <c r="J74" s="31" t="str">
        <f>'P07'!$D66</f>
        <v>C</v>
      </c>
      <c r="K74" s="31" t="str">
        <f>'P08'!$D66</f>
        <v>C</v>
      </c>
      <c r="L74" s="31" t="str">
        <f>'P09'!$D66</f>
        <v>C</v>
      </c>
      <c r="M74" s="31" t="str">
        <f>'P10'!$D66</f>
        <v>NC</v>
      </c>
      <c r="N74" s="31" t="str">
        <f>'P11'!$D66</f>
        <v>C</v>
      </c>
      <c r="O74" s="31" t="str">
        <f>'P12'!$D66</f>
        <v>C</v>
      </c>
      <c r="P74" s="31" t="str">
        <f>'P13'!$D66</f>
        <v>C</v>
      </c>
      <c r="Q74" s="31" t="str">
        <f>'P14'!$D66</f>
        <v>C</v>
      </c>
      <c r="S74" s="31"/>
      <c r="T74" s="31"/>
      <c r="U74" s="31"/>
      <c r="V74" s="31"/>
      <c r="W74" s="31"/>
      <c r="X74" s="34">
        <f t="shared" si="24"/>
        <v>13</v>
      </c>
      <c r="Y74" s="34">
        <f t="shared" si="25"/>
        <v>1</v>
      </c>
      <c r="Z74" s="34">
        <f t="shared" si="26"/>
        <v>0</v>
      </c>
      <c r="AA74" s="34">
        <f t="shared" si="27"/>
        <v>0</v>
      </c>
      <c r="AB74" t="str">
        <f t="shared" si="28"/>
        <v>NC</v>
      </c>
      <c r="AC74">
        <v>10</v>
      </c>
      <c r="AD74" s="31" t="str">
        <f>Critères!$B65</f>
        <v>10.7</v>
      </c>
      <c r="AE74" s="31" t="str">
        <f>Critères!$A59</f>
        <v>PRÉSENTATION</v>
      </c>
      <c r="AF74" s="31" t="str">
        <f>'P01'!$E66</f>
        <v>N</v>
      </c>
      <c r="AG74" s="31" t="str">
        <f>'P02'!$E66</f>
        <v>N</v>
      </c>
      <c r="AH74" s="31" t="str">
        <f>'P03'!$E66</f>
        <v>N</v>
      </c>
      <c r="AI74" s="31" t="str">
        <f>'P04'!$E66</f>
        <v>N</v>
      </c>
      <c r="AJ74" s="31" t="str">
        <f>'P05'!$E66</f>
        <v>N</v>
      </c>
      <c r="AK74" s="31" t="str">
        <f>'P06'!$E66</f>
        <v>N</v>
      </c>
      <c r="AL74" s="31" t="str">
        <f>'P07'!$E66</f>
        <v>N</v>
      </c>
      <c r="AM74" s="31" t="str">
        <f>'P08'!$E66</f>
        <v>N</v>
      </c>
      <c r="AN74" s="31" t="str">
        <f>'P09'!$E66</f>
        <v>N</v>
      </c>
      <c r="AO74" s="31" t="str">
        <f>'P10'!$E66</f>
        <v>N</v>
      </c>
      <c r="AP74" s="31" t="str">
        <f>'P11'!$E66</f>
        <v>N</v>
      </c>
      <c r="AQ74" s="31" t="str">
        <f>'P12'!$E66</f>
        <v>N</v>
      </c>
      <c r="AR74" s="31" t="str">
        <f>'P13'!$E66</f>
        <v>N</v>
      </c>
      <c r="AS74" s="31" t="str">
        <f>'P14'!$E66</f>
        <v>N</v>
      </c>
      <c r="AT74" s="31" t="str">
        <f>'P15'!$E66</f>
        <v>N</v>
      </c>
      <c r="AU74" s="31" t="str">
        <f>'P16'!$E66</f>
        <v>N</v>
      </c>
      <c r="AV74" s="31" t="str">
        <f>'P17'!$E66</f>
        <v>N</v>
      </c>
      <c r="AW74" s="31" t="str">
        <f>'P18'!$E66</f>
        <v>N</v>
      </c>
      <c r="AX74" s="31" t="str">
        <f>'P19'!$E66</f>
        <v>N</v>
      </c>
      <c r="AY74" s="31" t="str">
        <f>'P20'!$E66</f>
        <v>N</v>
      </c>
      <c r="AZ74" s="34">
        <f t="shared" si="29"/>
        <v>0</v>
      </c>
    </row>
    <row r="75" spans="1:52">
      <c r="A75">
        <v>10</v>
      </c>
      <c r="B75" s="31" t="str">
        <f>Critères!$B66</f>
        <v>10.8</v>
      </c>
      <c r="C75" s="31" t="str">
        <f>Critères!$A59</f>
        <v>PRÉSENTATION</v>
      </c>
      <c r="D75" s="31" t="str">
        <f>'P01'!$D67</f>
        <v>NA</v>
      </c>
      <c r="E75" s="31" t="str">
        <f>'P02'!$D67</f>
        <v>C</v>
      </c>
      <c r="F75" s="31" t="str">
        <f>'P03'!$D67</f>
        <v>NA</v>
      </c>
      <c r="G75" s="31" t="str">
        <f>'P04'!$D67</f>
        <v>NA</v>
      </c>
      <c r="H75" s="31" t="str">
        <f>'P05'!$D67</f>
        <v>NA</v>
      </c>
      <c r="I75" s="31" t="str">
        <f>'P06'!$D67</f>
        <v>NA</v>
      </c>
      <c r="J75" s="31" t="str">
        <f>'P07'!$D67</f>
        <v>NA</v>
      </c>
      <c r="K75" s="31" t="str">
        <f>'P08'!$D67</f>
        <v>NA</v>
      </c>
      <c r="L75" s="31" t="str">
        <f>'P09'!$D67</f>
        <v>NA</v>
      </c>
      <c r="M75" s="31" t="str">
        <f>'P10'!$D67</f>
        <v>NA</v>
      </c>
      <c r="N75" s="31" t="str">
        <f>'P11'!$D67</f>
        <v>NA</v>
      </c>
      <c r="O75" s="31" t="str">
        <f>'P12'!$D67</f>
        <v>NA</v>
      </c>
      <c r="P75" s="31" t="str">
        <f>'P13'!$D67</f>
        <v>NA</v>
      </c>
      <c r="Q75" s="31" t="str">
        <f>'P14'!$D67</f>
        <v>NA</v>
      </c>
      <c r="S75" s="31"/>
      <c r="T75" s="31"/>
      <c r="U75" s="31"/>
      <c r="V75" s="31"/>
      <c r="W75" s="31"/>
      <c r="X75" s="34">
        <f t="shared" si="24"/>
        <v>1</v>
      </c>
      <c r="Y75" s="34">
        <f t="shared" si="25"/>
        <v>0</v>
      </c>
      <c r="Z75" s="34">
        <f t="shared" si="26"/>
        <v>13</v>
      </c>
      <c r="AA75" s="34">
        <f t="shared" si="27"/>
        <v>0</v>
      </c>
      <c r="AB75" t="str">
        <f t="shared" si="28"/>
        <v>C</v>
      </c>
      <c r="AC75">
        <v>10</v>
      </c>
      <c r="AD75" s="31" t="str">
        <f>Critères!$B66</f>
        <v>10.8</v>
      </c>
      <c r="AE75" s="31" t="str">
        <f>Critères!$A59</f>
        <v>PRÉSENTATION</v>
      </c>
      <c r="AF75" s="31" t="str">
        <f>'P01'!$E67</f>
        <v>N</v>
      </c>
      <c r="AG75" s="31" t="str">
        <f>'P02'!$E67</f>
        <v>N</v>
      </c>
      <c r="AH75" s="31" t="str">
        <f>'P03'!$E67</f>
        <v>N</v>
      </c>
      <c r="AI75" s="31" t="str">
        <f>'P04'!$E67</f>
        <v>N</v>
      </c>
      <c r="AJ75" s="31" t="str">
        <f>'P05'!$E67</f>
        <v>N</v>
      </c>
      <c r="AK75" s="31" t="str">
        <f>'P06'!$E67</f>
        <v>N</v>
      </c>
      <c r="AL75" s="31" t="str">
        <f>'P07'!$E67</f>
        <v>N</v>
      </c>
      <c r="AM75" s="31" t="str">
        <f>'P08'!$E67</f>
        <v>N</v>
      </c>
      <c r="AN75" s="31" t="str">
        <f>'P09'!$E67</f>
        <v>N</v>
      </c>
      <c r="AO75" s="31" t="str">
        <f>'P10'!$E67</f>
        <v>N</v>
      </c>
      <c r="AP75" s="31" t="str">
        <f>'P11'!$E67</f>
        <v>N</v>
      </c>
      <c r="AQ75" s="31" t="str">
        <f>'P12'!$E67</f>
        <v>N</v>
      </c>
      <c r="AR75" s="31" t="str">
        <f>'P13'!$E67</f>
        <v>N</v>
      </c>
      <c r="AS75" s="31" t="str">
        <f>'P14'!$E67</f>
        <v>N</v>
      </c>
      <c r="AT75" s="31" t="str">
        <f>'P15'!$E67</f>
        <v>N</v>
      </c>
      <c r="AU75" s="31" t="str">
        <f>'P16'!$E67</f>
        <v>N</v>
      </c>
      <c r="AV75" s="31" t="str">
        <f>'P17'!$E67</f>
        <v>N</v>
      </c>
      <c r="AW75" s="31" t="str">
        <f>'P18'!$E67</f>
        <v>N</v>
      </c>
      <c r="AX75" s="31" t="str">
        <f>'P19'!$E67</f>
        <v>N</v>
      </c>
      <c r="AY75" s="31" t="str">
        <f>'P20'!$E67</f>
        <v>N</v>
      </c>
      <c r="AZ75" s="34">
        <f t="shared" si="29"/>
        <v>0</v>
      </c>
    </row>
    <row r="76" spans="1:52">
      <c r="A76">
        <v>10</v>
      </c>
      <c r="B76" s="31" t="str">
        <f>Critères!$B67</f>
        <v>10.9</v>
      </c>
      <c r="C76" s="31" t="str">
        <f>Critères!$A59</f>
        <v>PRÉSENTATION</v>
      </c>
      <c r="D76" s="31" t="str">
        <f>'P01'!$D68</f>
        <v>C</v>
      </c>
      <c r="E76" s="31" t="str">
        <f>'P02'!$D68</f>
        <v>C</v>
      </c>
      <c r="F76" s="31" t="str">
        <f>'P03'!$D68</f>
        <v>C</v>
      </c>
      <c r="G76" s="31" t="str">
        <f>'P04'!$D68</f>
        <v>C</v>
      </c>
      <c r="H76" s="31" t="str">
        <f>'P05'!$D68</f>
        <v>C</v>
      </c>
      <c r="I76" s="31" t="str">
        <f>'P06'!$D68</f>
        <v>C</v>
      </c>
      <c r="J76" s="31" t="str">
        <f>'P07'!$D68</f>
        <v>C</v>
      </c>
      <c r="K76" s="31" t="str">
        <f>'P08'!$D68</f>
        <v>C</v>
      </c>
      <c r="L76" s="31" t="str">
        <f>'P09'!$D68</f>
        <v>C</v>
      </c>
      <c r="M76" s="31" t="str">
        <f>'P10'!$D68</f>
        <v>C</v>
      </c>
      <c r="N76" s="31" t="str">
        <f>'P11'!$D68</f>
        <v>C</v>
      </c>
      <c r="O76" s="31" t="str">
        <f>'P12'!$D68</f>
        <v>C</v>
      </c>
      <c r="P76" s="31" t="str">
        <f>'P13'!$D68</f>
        <v>C</v>
      </c>
      <c r="Q76" s="31" t="str">
        <f>'P14'!$D68</f>
        <v>C</v>
      </c>
      <c r="S76" s="31"/>
      <c r="T76" s="31"/>
      <c r="U76" s="31"/>
      <c r="V76" s="31"/>
      <c r="W76" s="31"/>
      <c r="X76" s="34">
        <f t="shared" si="24"/>
        <v>14</v>
      </c>
      <c r="Y76" s="34">
        <f t="shared" si="25"/>
        <v>0</v>
      </c>
      <c r="Z76" s="34">
        <f t="shared" si="26"/>
        <v>0</v>
      </c>
      <c r="AA76" s="34">
        <f t="shared" si="27"/>
        <v>0</v>
      </c>
      <c r="AB76" t="str">
        <f t="shared" si="28"/>
        <v>C</v>
      </c>
      <c r="AC76">
        <v>10</v>
      </c>
      <c r="AD76" s="31" t="str">
        <f>Critères!$B67</f>
        <v>10.9</v>
      </c>
      <c r="AE76" s="31" t="str">
        <f>Critères!$A59</f>
        <v>PRÉSENTATION</v>
      </c>
      <c r="AF76" s="31" t="str">
        <f>'P01'!$E68</f>
        <v>N</v>
      </c>
      <c r="AG76" s="31" t="str">
        <f>'P02'!$E68</f>
        <v>N</v>
      </c>
      <c r="AH76" s="31" t="str">
        <f>'P03'!$E68</f>
        <v>N</v>
      </c>
      <c r="AI76" s="31" t="str">
        <f>'P04'!$E68</f>
        <v>N</v>
      </c>
      <c r="AJ76" s="31" t="str">
        <f>'P05'!$E68</f>
        <v>N</v>
      </c>
      <c r="AK76" s="31" t="str">
        <f>'P06'!$E68</f>
        <v>N</v>
      </c>
      <c r="AL76" s="31" t="str">
        <f>'P07'!$E68</f>
        <v>N</v>
      </c>
      <c r="AM76" s="31" t="str">
        <f>'P08'!$E68</f>
        <v>N</v>
      </c>
      <c r="AN76" s="31" t="str">
        <f>'P09'!$E68</f>
        <v>N</v>
      </c>
      <c r="AO76" s="31" t="str">
        <f>'P10'!$E68</f>
        <v>N</v>
      </c>
      <c r="AP76" s="31" t="str">
        <f>'P11'!$E68</f>
        <v>N</v>
      </c>
      <c r="AQ76" s="31" t="str">
        <f>'P12'!$E68</f>
        <v>N</v>
      </c>
      <c r="AR76" s="31" t="str">
        <f>'P13'!$E68</f>
        <v>N</v>
      </c>
      <c r="AS76" s="31" t="str">
        <f>'P14'!$E68</f>
        <v>N</v>
      </c>
      <c r="AT76" s="31" t="str">
        <f>'P15'!$E68</f>
        <v>N</v>
      </c>
      <c r="AU76" s="31" t="str">
        <f>'P16'!$E68</f>
        <v>N</v>
      </c>
      <c r="AV76" s="31" t="str">
        <f>'P17'!$E68</f>
        <v>N</v>
      </c>
      <c r="AW76" s="31" t="str">
        <f>'P18'!$E68</f>
        <v>N</v>
      </c>
      <c r="AX76" s="31" t="str">
        <f>'P19'!$E68</f>
        <v>N</v>
      </c>
      <c r="AY76" s="31" t="str">
        <f>'P20'!$E68</f>
        <v>N</v>
      </c>
      <c r="AZ76" s="34">
        <f t="shared" si="29"/>
        <v>0</v>
      </c>
    </row>
    <row r="77" spans="1:52">
      <c r="A77">
        <v>10</v>
      </c>
      <c r="B77" s="31" t="str">
        <f>Critères!$B68</f>
        <v>10.10</v>
      </c>
      <c r="C77" s="31" t="str">
        <f>Critères!$A59</f>
        <v>PRÉSENTATION</v>
      </c>
      <c r="D77" s="31" t="str">
        <f>'P01'!$D69</f>
        <v>C</v>
      </c>
      <c r="E77" s="31" t="str">
        <f>'P02'!$D69</f>
        <v>C</v>
      </c>
      <c r="F77" s="31" t="str">
        <f>'P03'!$D69</f>
        <v>C</v>
      </c>
      <c r="G77" s="31" t="str">
        <f>'P04'!$D69</f>
        <v>C</v>
      </c>
      <c r="H77" s="31" t="str">
        <f>'P05'!$D69</f>
        <v>C</v>
      </c>
      <c r="I77" s="31" t="str">
        <f>'P06'!$D69</f>
        <v>C</v>
      </c>
      <c r="J77" s="31" t="str">
        <f>'P07'!$D69</f>
        <v>C</v>
      </c>
      <c r="K77" s="31" t="str">
        <f>'P08'!$D69</f>
        <v>C</v>
      </c>
      <c r="L77" s="31" t="str">
        <f>'P09'!$D69</f>
        <v>C</v>
      </c>
      <c r="M77" s="31" t="str">
        <f>'P10'!$D69</f>
        <v>C</v>
      </c>
      <c r="N77" s="31" t="str">
        <f>'P11'!$D69</f>
        <v>C</v>
      </c>
      <c r="O77" s="31" t="str">
        <f>'P12'!$D69</f>
        <v>C</v>
      </c>
      <c r="P77" s="31" t="str">
        <f>'P13'!$D69</f>
        <v>C</v>
      </c>
      <c r="Q77" s="31" t="str">
        <f>'P14'!$D69</f>
        <v>C</v>
      </c>
      <c r="S77" s="31"/>
      <c r="T77" s="31"/>
      <c r="U77" s="31"/>
      <c r="V77" s="31"/>
      <c r="W77" s="31"/>
      <c r="X77" s="34">
        <f t="shared" si="24"/>
        <v>14</v>
      </c>
      <c r="Y77" s="34">
        <f t="shared" si="25"/>
        <v>0</v>
      </c>
      <c r="Z77" s="34">
        <f t="shared" si="26"/>
        <v>0</v>
      </c>
      <c r="AA77" s="34">
        <f t="shared" si="27"/>
        <v>0</v>
      </c>
      <c r="AB77" t="str">
        <f t="shared" si="28"/>
        <v>C</v>
      </c>
      <c r="AC77">
        <v>10</v>
      </c>
      <c r="AD77" s="31" t="str">
        <f>Critères!$B68</f>
        <v>10.10</v>
      </c>
      <c r="AE77" s="31" t="str">
        <f>Critères!$A59</f>
        <v>PRÉSENTATION</v>
      </c>
      <c r="AF77" s="31" t="str">
        <f>'P01'!$E69</f>
        <v>N</v>
      </c>
      <c r="AG77" s="31" t="str">
        <f>'P02'!$E69</f>
        <v>N</v>
      </c>
      <c r="AH77" s="31" t="str">
        <f>'P03'!$E69</f>
        <v>N</v>
      </c>
      <c r="AI77" s="31" t="str">
        <f>'P04'!$E69</f>
        <v>N</v>
      </c>
      <c r="AJ77" s="31" t="str">
        <f>'P05'!$E69</f>
        <v>N</v>
      </c>
      <c r="AK77" s="31" t="str">
        <f>'P06'!$E69</f>
        <v>N</v>
      </c>
      <c r="AL77" s="31" t="str">
        <f>'P07'!$E69</f>
        <v>N</v>
      </c>
      <c r="AM77" s="31" t="str">
        <f>'P08'!$E69</f>
        <v>N</v>
      </c>
      <c r="AN77" s="31" t="str">
        <f>'P09'!$E69</f>
        <v>N</v>
      </c>
      <c r="AO77" s="31" t="str">
        <f>'P10'!$E69</f>
        <v>N</v>
      </c>
      <c r="AP77" s="31" t="str">
        <f>'P11'!$E69</f>
        <v>N</v>
      </c>
      <c r="AQ77" s="31" t="str">
        <f>'P12'!$E69</f>
        <v>N</v>
      </c>
      <c r="AR77" s="31" t="str">
        <f>'P13'!$E69</f>
        <v>N</v>
      </c>
      <c r="AS77" s="31" t="str">
        <f>'P14'!$E69</f>
        <v>N</v>
      </c>
      <c r="AT77" s="31" t="str">
        <f>'P15'!$E69</f>
        <v>N</v>
      </c>
      <c r="AU77" s="31" t="str">
        <f>'P16'!$E69</f>
        <v>N</v>
      </c>
      <c r="AV77" s="31" t="str">
        <f>'P17'!$E69</f>
        <v>N</v>
      </c>
      <c r="AW77" s="31" t="str">
        <f>'P18'!$E69</f>
        <v>N</v>
      </c>
      <c r="AX77" s="31" t="str">
        <f>'P19'!$E69</f>
        <v>N</v>
      </c>
      <c r="AY77" s="31" t="str">
        <f>'P20'!$E69</f>
        <v>N</v>
      </c>
      <c r="AZ77" s="34">
        <f t="shared" si="29"/>
        <v>0</v>
      </c>
    </row>
    <row r="78" spans="1:52">
      <c r="A78">
        <v>10</v>
      </c>
      <c r="B78" s="31" t="str">
        <f>Critères!$B69</f>
        <v>10.11</v>
      </c>
      <c r="C78" s="31" t="str">
        <f>Critères!$A59</f>
        <v>PRÉSENTATION</v>
      </c>
      <c r="D78" s="31" t="str">
        <f>'P01'!$D70</f>
        <v>C</v>
      </c>
      <c r="E78" s="31" t="str">
        <f>'P02'!$D70</f>
        <v>C</v>
      </c>
      <c r="F78" s="31" t="str">
        <f>'P03'!$D70</f>
        <v>C</v>
      </c>
      <c r="G78" s="31" t="str">
        <f>'P04'!$D70</f>
        <v>C</v>
      </c>
      <c r="H78" s="31" t="str">
        <f>'P05'!$D70</f>
        <v>C</v>
      </c>
      <c r="I78" s="31" t="str">
        <f>'P06'!$D70</f>
        <v>C</v>
      </c>
      <c r="J78" s="31" t="str">
        <f>'P07'!$D70</f>
        <v>C</v>
      </c>
      <c r="K78" s="31" t="str">
        <f>'P08'!$D70</f>
        <v>C</v>
      </c>
      <c r="L78" s="31" t="str">
        <f>'P09'!$D70</f>
        <v>C</v>
      </c>
      <c r="M78" s="31" t="str">
        <f>'P10'!$D70</f>
        <v>C</v>
      </c>
      <c r="N78" s="31" t="str">
        <f>'P11'!$D70</f>
        <v>C</v>
      </c>
      <c r="O78" s="31" t="str">
        <f>'P12'!$D70</f>
        <v>C</v>
      </c>
      <c r="P78" s="31" t="str">
        <f>'P13'!$D70</f>
        <v>C</v>
      </c>
      <c r="Q78" s="31" t="str">
        <f>'P14'!$D70</f>
        <v>C</v>
      </c>
      <c r="S78" s="31"/>
      <c r="T78" s="31"/>
      <c r="U78" s="31"/>
      <c r="V78" s="31"/>
      <c r="W78" s="31"/>
      <c r="X78" s="34">
        <f t="shared" si="24"/>
        <v>14</v>
      </c>
      <c r="Y78" s="34">
        <f t="shared" si="25"/>
        <v>0</v>
      </c>
      <c r="Z78" s="34">
        <f t="shared" si="26"/>
        <v>0</v>
      </c>
      <c r="AA78" s="34">
        <f t="shared" si="27"/>
        <v>0</v>
      </c>
      <c r="AB78" t="str">
        <f t="shared" si="28"/>
        <v>C</v>
      </c>
      <c r="AC78">
        <v>10</v>
      </c>
      <c r="AD78" s="31" t="str">
        <f>Critères!$B69</f>
        <v>10.11</v>
      </c>
      <c r="AE78" s="31" t="str">
        <f>Critères!$A59</f>
        <v>PRÉSENTATION</v>
      </c>
      <c r="AF78" s="31" t="str">
        <f>'P01'!$E70</f>
        <v>N</v>
      </c>
      <c r="AG78" s="31" t="str">
        <f>'P02'!$E70</f>
        <v>N</v>
      </c>
      <c r="AH78" s="31" t="str">
        <f>'P03'!$E70</f>
        <v>N</v>
      </c>
      <c r="AI78" s="31" t="str">
        <f>'P04'!$E70</f>
        <v>N</v>
      </c>
      <c r="AJ78" s="31" t="str">
        <f>'P05'!$E70</f>
        <v>N</v>
      </c>
      <c r="AK78" s="31" t="str">
        <f>'P06'!$E70</f>
        <v>N</v>
      </c>
      <c r="AL78" s="31" t="str">
        <f>'P07'!$E70</f>
        <v>N</v>
      </c>
      <c r="AM78" s="31" t="str">
        <f>'P08'!$E70</f>
        <v>N</v>
      </c>
      <c r="AN78" s="31" t="str">
        <f>'P09'!$E70</f>
        <v>N</v>
      </c>
      <c r="AO78" s="31" t="str">
        <f>'P10'!$E70</f>
        <v>N</v>
      </c>
      <c r="AP78" s="31" t="str">
        <f>'P11'!$E70</f>
        <v>N</v>
      </c>
      <c r="AQ78" s="31" t="str">
        <f>'P12'!$E70</f>
        <v>N</v>
      </c>
      <c r="AR78" s="31" t="str">
        <f>'P13'!$E70</f>
        <v>N</v>
      </c>
      <c r="AS78" s="31" t="str">
        <f>'P14'!$E70</f>
        <v>N</v>
      </c>
      <c r="AT78" s="31" t="str">
        <f>'P15'!$E70</f>
        <v>N</v>
      </c>
      <c r="AU78" s="31" t="str">
        <f>'P16'!$E70</f>
        <v>N</v>
      </c>
      <c r="AV78" s="31" t="str">
        <f>'P17'!$E70</f>
        <v>N</v>
      </c>
      <c r="AW78" s="31" t="str">
        <f>'P18'!$E70</f>
        <v>N</v>
      </c>
      <c r="AX78" s="31" t="str">
        <f>'P19'!$E70</f>
        <v>N</v>
      </c>
      <c r="AY78" s="31" t="str">
        <f>'P20'!$E70</f>
        <v>N</v>
      </c>
      <c r="AZ78" s="34">
        <f t="shared" si="29"/>
        <v>0</v>
      </c>
    </row>
    <row r="79" spans="1:52">
      <c r="A79">
        <v>10</v>
      </c>
      <c r="B79" s="31" t="str">
        <f>Critères!$B70</f>
        <v>10.12</v>
      </c>
      <c r="C79" s="31" t="str">
        <f>Critères!$A59</f>
        <v>PRÉSENTATION</v>
      </c>
      <c r="D79" s="31" t="str">
        <f>'P01'!$D71</f>
        <v>C</v>
      </c>
      <c r="E79" s="31" t="str">
        <f>'P02'!$D71</f>
        <v>C</v>
      </c>
      <c r="F79" s="31" t="str">
        <f>'P03'!$D71</f>
        <v>C</v>
      </c>
      <c r="G79" s="31" t="str">
        <f>'P04'!$D71</f>
        <v>C</v>
      </c>
      <c r="H79" s="31" t="str">
        <f>'P05'!$D71</f>
        <v>C</v>
      </c>
      <c r="I79" s="31" t="str">
        <f>'P06'!$D71</f>
        <v>C</v>
      </c>
      <c r="J79" s="31" t="str">
        <f>'P07'!$D71</f>
        <v>C</v>
      </c>
      <c r="K79" s="31" t="str">
        <f>'P08'!$D71</f>
        <v>C</v>
      </c>
      <c r="L79" s="31" t="str">
        <f>'P09'!$D71</f>
        <v>C</v>
      </c>
      <c r="M79" s="31" t="str">
        <f>'P10'!$D71</f>
        <v>C</v>
      </c>
      <c r="N79" s="31" t="str">
        <f>'P11'!$D71</f>
        <v>C</v>
      </c>
      <c r="O79" s="31" t="str">
        <f>'P12'!$D71</f>
        <v>C</v>
      </c>
      <c r="P79" s="31" t="str">
        <f>'P13'!$D71</f>
        <v>C</v>
      </c>
      <c r="Q79" s="31" t="str">
        <f>'P14'!$D71</f>
        <v>C</v>
      </c>
      <c r="S79" s="31"/>
      <c r="T79" s="31"/>
      <c r="U79" s="31"/>
      <c r="V79" s="31"/>
      <c r="W79" s="31"/>
      <c r="X79" s="34">
        <f t="shared" si="24"/>
        <v>14</v>
      </c>
      <c r="Y79" s="34">
        <f t="shared" si="25"/>
        <v>0</v>
      </c>
      <c r="Z79" s="34">
        <f t="shared" si="26"/>
        <v>0</v>
      </c>
      <c r="AA79" s="34">
        <f t="shared" si="27"/>
        <v>0</v>
      </c>
      <c r="AB79" t="str">
        <f t="shared" si="28"/>
        <v>C</v>
      </c>
      <c r="AC79">
        <v>10</v>
      </c>
      <c r="AD79" s="31" t="str">
        <f>Critères!$B70</f>
        <v>10.12</v>
      </c>
      <c r="AE79" s="31" t="str">
        <f>Critères!$A59</f>
        <v>PRÉSENTATION</v>
      </c>
      <c r="AF79" s="31" t="str">
        <f>'P01'!$E71</f>
        <v>N</v>
      </c>
      <c r="AG79" s="31" t="str">
        <f>'P02'!$E71</f>
        <v>N</v>
      </c>
      <c r="AH79" s="31" t="str">
        <f>'P03'!$E71</f>
        <v>N</v>
      </c>
      <c r="AI79" s="31" t="str">
        <f>'P04'!$E71</f>
        <v>N</v>
      </c>
      <c r="AJ79" s="31" t="str">
        <f>'P05'!$E71</f>
        <v>N</v>
      </c>
      <c r="AK79" s="31" t="str">
        <f>'P06'!$E71</f>
        <v>N</v>
      </c>
      <c r="AL79" s="31" t="str">
        <f>'P07'!$E71</f>
        <v>N</v>
      </c>
      <c r="AM79" s="31" t="str">
        <f>'P08'!$E71</f>
        <v>N</v>
      </c>
      <c r="AN79" s="31" t="str">
        <f>'P09'!$E71</f>
        <v>N</v>
      </c>
      <c r="AO79" s="31" t="str">
        <f>'P10'!$E71</f>
        <v>N</v>
      </c>
      <c r="AP79" s="31" t="str">
        <f>'P11'!$E71</f>
        <v>N</v>
      </c>
      <c r="AQ79" s="31" t="str">
        <f>'P12'!$E71</f>
        <v>N</v>
      </c>
      <c r="AR79" s="31" t="str">
        <f>'P13'!$E71</f>
        <v>N</v>
      </c>
      <c r="AS79" s="31" t="str">
        <f>'P14'!$E71</f>
        <v>N</v>
      </c>
      <c r="AT79" s="31" t="str">
        <f>'P15'!$E71</f>
        <v>N</v>
      </c>
      <c r="AU79" s="31" t="str">
        <f>'P16'!$E71</f>
        <v>N</v>
      </c>
      <c r="AV79" s="31" t="str">
        <f>'P17'!$E71</f>
        <v>N</v>
      </c>
      <c r="AW79" s="31" t="str">
        <f>'P18'!$E71</f>
        <v>N</v>
      </c>
      <c r="AX79" s="31" t="str">
        <f>'P19'!$E71</f>
        <v>N</v>
      </c>
      <c r="AY79" s="31" t="str">
        <f>'P20'!$E71</f>
        <v>N</v>
      </c>
      <c r="AZ79" s="34">
        <f t="shared" si="29"/>
        <v>0</v>
      </c>
    </row>
    <row r="80" spans="1:52">
      <c r="A80">
        <v>10</v>
      </c>
      <c r="B80" s="31" t="str">
        <f>Critères!$B71</f>
        <v>10.13</v>
      </c>
      <c r="C80" s="31" t="str">
        <f>Critères!$A59</f>
        <v>PRÉSENTATION</v>
      </c>
      <c r="D80" s="31" t="str">
        <f>'P01'!$D72</f>
        <v>NA</v>
      </c>
      <c r="E80" s="31" t="str">
        <f>'P02'!$D72</f>
        <v>NA</v>
      </c>
      <c r="F80" s="31" t="str">
        <f>'P03'!$D72</f>
        <v>NA</v>
      </c>
      <c r="G80" s="31" t="str">
        <f>'P04'!$D72</f>
        <v>NA</v>
      </c>
      <c r="H80" s="31" t="str">
        <f>'P05'!$D72</f>
        <v>NA</v>
      </c>
      <c r="I80" s="31" t="str">
        <f>'P06'!$D72</f>
        <v>NA</v>
      </c>
      <c r="J80" s="31" t="str">
        <f>'P07'!$D72</f>
        <v>NA</v>
      </c>
      <c r="K80" s="31" t="str">
        <f>'P08'!$D72</f>
        <v>NA</v>
      </c>
      <c r="L80" s="31" t="str">
        <f>'P09'!$D72</f>
        <v>NA</v>
      </c>
      <c r="M80" s="31" t="str">
        <f>'P10'!$D72</f>
        <v>NA</v>
      </c>
      <c r="N80" s="31" t="str">
        <f>'P11'!$D72</f>
        <v>NA</v>
      </c>
      <c r="O80" s="31" t="str">
        <f>'P12'!$D72</f>
        <v>NA</v>
      </c>
      <c r="P80" s="31" t="str">
        <f>'P13'!$D72</f>
        <v>NA</v>
      </c>
      <c r="Q80" s="31" t="str">
        <f>'P14'!$D72</f>
        <v>NA</v>
      </c>
      <c r="S80" s="31"/>
      <c r="T80" s="31"/>
      <c r="U80" s="31"/>
      <c r="V80" s="31"/>
      <c r="W80" s="31"/>
      <c r="X80" s="34">
        <f t="shared" si="24"/>
        <v>0</v>
      </c>
      <c r="Y80" s="34">
        <f t="shared" si="25"/>
        <v>0</v>
      </c>
      <c r="Z80" s="34">
        <f t="shared" si="26"/>
        <v>14</v>
      </c>
      <c r="AA80" s="34">
        <f t="shared" si="27"/>
        <v>0</v>
      </c>
      <c r="AB80" t="str">
        <f t="shared" si="28"/>
        <v>NA</v>
      </c>
      <c r="AC80">
        <v>10</v>
      </c>
      <c r="AD80" s="31" t="str">
        <f>Critères!$B71</f>
        <v>10.13</v>
      </c>
      <c r="AE80" s="31" t="str">
        <f>Critères!$A59</f>
        <v>PRÉSENTATION</v>
      </c>
      <c r="AF80" s="31" t="str">
        <f>'P01'!$E72</f>
        <v>N</v>
      </c>
      <c r="AG80" s="31" t="str">
        <f>'P02'!$E72</f>
        <v>N</v>
      </c>
      <c r="AH80" s="31" t="str">
        <f>'P03'!$E72</f>
        <v>N</v>
      </c>
      <c r="AI80" s="31" t="str">
        <f>'P04'!$E72</f>
        <v>N</v>
      </c>
      <c r="AJ80" s="31" t="str">
        <f>'P05'!$E72</f>
        <v>N</v>
      </c>
      <c r="AK80" s="31" t="str">
        <f>'P06'!$E72</f>
        <v>N</v>
      </c>
      <c r="AL80" s="31" t="str">
        <f>'P07'!$E72</f>
        <v>N</v>
      </c>
      <c r="AM80" s="31" t="str">
        <f>'P08'!$E72</f>
        <v>N</v>
      </c>
      <c r="AN80" s="31" t="str">
        <f>'P09'!$E72</f>
        <v>N</v>
      </c>
      <c r="AO80" s="31" t="str">
        <f>'P10'!$E72</f>
        <v>N</v>
      </c>
      <c r="AP80" s="31" t="str">
        <f>'P11'!$E72</f>
        <v>N</v>
      </c>
      <c r="AQ80" s="31" t="str">
        <f>'P12'!$E72</f>
        <v>N</v>
      </c>
      <c r="AR80" s="31" t="str">
        <f>'P13'!$E72</f>
        <v>N</v>
      </c>
      <c r="AS80" s="31" t="str">
        <f>'P14'!$E72</f>
        <v>N</v>
      </c>
      <c r="AT80" s="31" t="str">
        <f>'P15'!$E72</f>
        <v>N</v>
      </c>
      <c r="AU80" s="31" t="str">
        <f>'P16'!$E72</f>
        <v>N</v>
      </c>
      <c r="AV80" s="31" t="str">
        <f>'P17'!$E72</f>
        <v>N</v>
      </c>
      <c r="AW80" s="31" t="str">
        <f>'P18'!$E72</f>
        <v>N</v>
      </c>
      <c r="AX80" s="31" t="str">
        <f>'P19'!$E72</f>
        <v>N</v>
      </c>
      <c r="AY80" s="31" t="str">
        <f>'P20'!$E72</f>
        <v>N</v>
      </c>
      <c r="AZ80" s="34">
        <f t="shared" si="29"/>
        <v>0</v>
      </c>
    </row>
    <row r="81" spans="1:52">
      <c r="A81">
        <v>10</v>
      </c>
      <c r="B81" s="31" t="str">
        <f>Critères!$B72</f>
        <v>10.14</v>
      </c>
      <c r="C81" s="31" t="str">
        <f>Critères!$A59</f>
        <v>PRÉSENTATION</v>
      </c>
      <c r="D81" s="31" t="str">
        <f>'P01'!$D73</f>
        <v>NA</v>
      </c>
      <c r="E81" s="31" t="str">
        <f>'P02'!$D73</f>
        <v>NA</v>
      </c>
      <c r="F81" s="31" t="str">
        <f>'P03'!$D73</f>
        <v>NA</v>
      </c>
      <c r="G81" s="31" t="str">
        <f>'P04'!$D73</f>
        <v>NA</v>
      </c>
      <c r="H81" s="31" t="str">
        <f>'P05'!$D73</f>
        <v>NA</v>
      </c>
      <c r="I81" s="31" t="str">
        <f>'P06'!$D73</f>
        <v>NA</v>
      </c>
      <c r="J81" s="31" t="str">
        <f>'P07'!$D73</f>
        <v>NA</v>
      </c>
      <c r="K81" s="31" t="str">
        <f>'P08'!$D73</f>
        <v>NA</v>
      </c>
      <c r="L81" s="31" t="str">
        <f>'P09'!$D73</f>
        <v>C</v>
      </c>
      <c r="M81" s="31" t="str">
        <f>'P10'!$D73</f>
        <v>C</v>
      </c>
      <c r="N81" s="31" t="str">
        <f>'P11'!$D73</f>
        <v>NA</v>
      </c>
      <c r="O81" s="31" t="str">
        <f>'P12'!$D73</f>
        <v>NA</v>
      </c>
      <c r="P81" s="31" t="str">
        <f>'P13'!$D73</f>
        <v>NA</v>
      </c>
      <c r="Q81" s="31" t="str">
        <f>'P14'!$D73</f>
        <v>NA</v>
      </c>
      <c r="S81" s="31"/>
      <c r="T81" s="31"/>
      <c r="U81" s="31"/>
      <c r="V81" s="31"/>
      <c r="W81" s="31"/>
      <c r="X81" s="34">
        <f t="shared" si="24"/>
        <v>2</v>
      </c>
      <c r="Y81" s="34">
        <f t="shared" si="25"/>
        <v>0</v>
      </c>
      <c r="Z81" s="34">
        <f t="shared" si="26"/>
        <v>12</v>
      </c>
      <c r="AA81" s="34">
        <f t="shared" si="27"/>
        <v>0</v>
      </c>
      <c r="AB81" t="str">
        <f t="shared" si="28"/>
        <v>C</v>
      </c>
      <c r="AC81">
        <v>10</v>
      </c>
      <c r="AD81" s="31" t="str">
        <f>Critères!$B72</f>
        <v>10.14</v>
      </c>
      <c r="AE81" s="31" t="str">
        <f>Critères!$A59</f>
        <v>PRÉSENTATION</v>
      </c>
      <c r="AF81" s="31" t="str">
        <f>'P01'!$E73</f>
        <v>N</v>
      </c>
      <c r="AG81" s="31" t="str">
        <f>'P02'!$E73</f>
        <v>N</v>
      </c>
      <c r="AH81" s="31" t="str">
        <f>'P03'!$E73</f>
        <v>N</v>
      </c>
      <c r="AI81" s="31" t="str">
        <f>'P04'!$E73</f>
        <v>N</v>
      </c>
      <c r="AJ81" s="31" t="str">
        <f>'P05'!$E73</f>
        <v>N</v>
      </c>
      <c r="AK81" s="31" t="str">
        <f>'P06'!$E73</f>
        <v>N</v>
      </c>
      <c r="AL81" s="31" t="str">
        <f>'P07'!$E73</f>
        <v>N</v>
      </c>
      <c r="AM81" s="31" t="str">
        <f>'P08'!$E73</f>
        <v>N</v>
      </c>
      <c r="AN81" s="31" t="str">
        <f>'P09'!$E73</f>
        <v>N</v>
      </c>
      <c r="AO81" s="31" t="str">
        <f>'P10'!$E73</f>
        <v>N</v>
      </c>
      <c r="AP81" s="31" t="str">
        <f>'P11'!$E73</f>
        <v>N</v>
      </c>
      <c r="AQ81" s="31" t="str">
        <f>'P12'!$E73</f>
        <v>N</v>
      </c>
      <c r="AR81" s="31" t="str">
        <f>'P13'!$E73</f>
        <v>N</v>
      </c>
      <c r="AS81" s="31" t="str">
        <f>'P14'!$E73</f>
        <v>N</v>
      </c>
      <c r="AT81" s="31" t="str">
        <f>'P15'!$E73</f>
        <v>N</v>
      </c>
      <c r="AU81" s="31" t="str">
        <f>'P16'!$E73</f>
        <v>N</v>
      </c>
      <c r="AV81" s="31" t="str">
        <f>'P17'!$E73</f>
        <v>N</v>
      </c>
      <c r="AW81" s="31" t="str">
        <f>'P18'!$E73</f>
        <v>N</v>
      </c>
      <c r="AX81" s="31" t="str">
        <f>'P19'!$E73</f>
        <v>N</v>
      </c>
      <c r="AY81" s="31" t="str">
        <f>'P20'!$E73</f>
        <v>N</v>
      </c>
      <c r="AZ81" s="34">
        <f t="shared" si="29"/>
        <v>0</v>
      </c>
    </row>
    <row r="82" spans="1:52">
      <c r="A82" s="37"/>
      <c r="B82" s="38"/>
      <c r="C82" s="38"/>
      <c r="D82" s="38"/>
      <c r="E82" s="38"/>
      <c r="F82" s="38"/>
      <c r="G82" s="38"/>
      <c r="H82" s="38"/>
      <c r="I82" s="38"/>
      <c r="J82" s="38"/>
      <c r="K82" s="38"/>
      <c r="L82" s="38"/>
      <c r="M82" s="38"/>
      <c r="N82" s="38"/>
      <c r="O82" s="38"/>
      <c r="P82" s="38"/>
      <c r="Q82" s="38"/>
      <c r="R82" s="38"/>
      <c r="S82" s="38"/>
      <c r="T82" s="38"/>
      <c r="U82" s="38"/>
      <c r="V82" s="38"/>
      <c r="W82" s="38"/>
      <c r="X82" s="39">
        <f>SUM(X68:X81)</f>
        <v>148</v>
      </c>
      <c r="Y82" s="39">
        <f>SUM(Y68:Y81)</f>
        <v>9</v>
      </c>
      <c r="Z82" s="39">
        <f>SUM(Z68:Z81)</f>
        <v>39</v>
      </c>
      <c r="AA82" s="39">
        <f>SUM(AA68:AA81)</f>
        <v>0</v>
      </c>
      <c r="AC82" s="37"/>
      <c r="AD82" s="38"/>
      <c r="AE82" s="38"/>
      <c r="AF82" s="38"/>
      <c r="AG82" s="38"/>
      <c r="AH82" s="38"/>
      <c r="AI82" s="38"/>
      <c r="AJ82" s="38"/>
      <c r="AK82" s="38"/>
      <c r="AL82" s="38"/>
      <c r="AM82" s="38"/>
      <c r="AN82" s="38"/>
      <c r="AO82" s="38"/>
      <c r="AP82" s="38"/>
      <c r="AQ82" s="38"/>
      <c r="AR82" s="38"/>
      <c r="AS82" s="38"/>
      <c r="AT82" s="38"/>
      <c r="AU82" s="38"/>
      <c r="AV82" s="38"/>
      <c r="AW82" s="38"/>
      <c r="AX82" s="38"/>
      <c r="AY82" s="38"/>
      <c r="AZ82" s="39">
        <f>SUM(AZ68:AZ81)</f>
        <v>0</v>
      </c>
    </row>
    <row r="83" spans="1:52">
      <c r="A83">
        <v>11</v>
      </c>
      <c r="B83" s="31" t="str">
        <f>Critères!$B73</f>
        <v>11.1</v>
      </c>
      <c r="C83" s="31" t="str">
        <f>Critères!$A73</f>
        <v>FORMULAIRES</v>
      </c>
      <c r="D83" s="31" t="str">
        <f>'P01'!$D74</f>
        <v>C</v>
      </c>
      <c r="E83" s="31" t="str">
        <f>'P02'!$D74</f>
        <v>NC</v>
      </c>
      <c r="F83" s="31" t="str">
        <f>'P03'!$D74</f>
        <v>NA</v>
      </c>
      <c r="G83" s="31" t="str">
        <f>'P04'!$D74</f>
        <v>NA</v>
      </c>
      <c r="H83" s="31" t="str">
        <f>'P05'!$D74</f>
        <v>NA</v>
      </c>
      <c r="I83" s="31" t="str">
        <f>'P06'!$D74</f>
        <v>C</v>
      </c>
      <c r="J83" s="31" t="str">
        <f>'P07'!$D74</f>
        <v>C</v>
      </c>
      <c r="K83" s="31" t="str">
        <f>'P08'!$D74</f>
        <v>NA</v>
      </c>
      <c r="L83" s="31" t="str">
        <f>'P09'!$D74</f>
        <v>NC</v>
      </c>
      <c r="M83" s="31" t="str">
        <f>'P10'!$D74</f>
        <v>NC</v>
      </c>
      <c r="N83" s="31" t="str">
        <f>'P11'!$D74</f>
        <v>NA</v>
      </c>
      <c r="O83" s="31" t="str">
        <f>'P12'!$D74</f>
        <v>NA</v>
      </c>
      <c r="P83" s="31" t="str">
        <f>'P13'!$D74</f>
        <v>NA</v>
      </c>
      <c r="Q83" s="31" t="str">
        <f>'P14'!$D74</f>
        <v>NA</v>
      </c>
      <c r="S83" s="31"/>
      <c r="T83" s="31"/>
      <c r="U83" s="31"/>
      <c r="V83" s="31"/>
      <c r="W83" s="31"/>
      <c r="X83" s="34">
        <f t="shared" ref="X83:X95" si="30">COUNTIF(D83:W83,"C")</f>
        <v>3</v>
      </c>
      <c r="Y83" s="34">
        <f t="shared" ref="Y83:Y95" si="31">COUNTIF(D83:W83,"NC")</f>
        <v>3</v>
      </c>
      <c r="Z83" s="34">
        <f t="shared" ref="Z83:Z95" si="32">COUNTIF(D83:W83,"NA")</f>
        <v>8</v>
      </c>
      <c r="AA83" s="34">
        <f t="shared" ref="AA83:AA95" si="33">COUNTIF(D83:W83,"NT")</f>
        <v>0</v>
      </c>
      <c r="AB83" t="str">
        <f t="shared" ref="AB83:AB95" si="34">IF(Y83&gt;0,"NC",IF(X83&gt;0,"C",IF(AA83&gt;0,"NT","NA")))</f>
        <v>NC</v>
      </c>
      <c r="AC83">
        <v>11</v>
      </c>
      <c r="AD83" s="31" t="str">
        <f>Critères!$B73</f>
        <v>11.1</v>
      </c>
      <c r="AE83" s="31" t="str">
        <f>Critères!$A73</f>
        <v>FORMULAIRES</v>
      </c>
      <c r="AF83" s="31" t="str">
        <f>'P01'!$E74</f>
        <v>N</v>
      </c>
      <c r="AG83" s="31" t="str">
        <f>'P02'!$E74</f>
        <v>N</v>
      </c>
      <c r="AH83" s="31" t="str">
        <f>'P03'!$E74</f>
        <v>N</v>
      </c>
      <c r="AI83" s="31" t="str">
        <f>'P04'!$E74</f>
        <v>N</v>
      </c>
      <c r="AJ83" s="31" t="str">
        <f>'P05'!$E74</f>
        <v>N</v>
      </c>
      <c r="AK83" s="31" t="str">
        <f>'P06'!$E74</f>
        <v>N</v>
      </c>
      <c r="AL83" s="31" t="str">
        <f>'P07'!$E74</f>
        <v>N</v>
      </c>
      <c r="AM83" s="31" t="str">
        <f>'P08'!$E74</f>
        <v>N</v>
      </c>
      <c r="AN83" s="31" t="str">
        <f>'P09'!$E74</f>
        <v>N</v>
      </c>
      <c r="AO83" s="31" t="str">
        <f>'P10'!$E74</f>
        <v>N</v>
      </c>
      <c r="AP83" s="31" t="str">
        <f>'P11'!$E74</f>
        <v>N</v>
      </c>
      <c r="AQ83" s="31" t="str">
        <f>'P12'!$E74</f>
        <v>N</v>
      </c>
      <c r="AR83" s="31" t="str">
        <f>'P13'!$E74</f>
        <v>N</v>
      </c>
      <c r="AS83" s="31" t="str">
        <f>'P14'!$E74</f>
        <v>N</v>
      </c>
      <c r="AT83" s="31" t="str">
        <f>'P15'!$E74</f>
        <v>N</v>
      </c>
      <c r="AU83" s="31" t="str">
        <f>'P16'!$E74</f>
        <v>N</v>
      </c>
      <c r="AV83" s="31" t="str">
        <f>'P17'!$E74</f>
        <v>N</v>
      </c>
      <c r="AW83" s="31" t="str">
        <f>'P18'!$E74</f>
        <v>N</v>
      </c>
      <c r="AX83" s="31" t="str">
        <f>'P19'!$E74</f>
        <v>N</v>
      </c>
      <c r="AY83" s="31" t="str">
        <f>'P20'!$E74</f>
        <v>N</v>
      </c>
      <c r="AZ83" s="34">
        <f t="shared" ref="AZ83:AZ95" si="35">COUNTIF(AF83:AY83,"D")</f>
        <v>0</v>
      </c>
    </row>
    <row r="84" spans="1:52">
      <c r="A84">
        <v>11</v>
      </c>
      <c r="B84" s="31" t="str">
        <f>Critères!$B74</f>
        <v>11.2</v>
      </c>
      <c r="C84" s="31" t="str">
        <f>Critères!$A73</f>
        <v>FORMULAIRES</v>
      </c>
      <c r="D84" s="31" t="str">
        <f>'P01'!$D75</f>
        <v>NC</v>
      </c>
      <c r="E84" s="31" t="str">
        <f>'P02'!$D75</f>
        <v>C</v>
      </c>
      <c r="F84" s="31" t="str">
        <f>'P03'!$D75</f>
        <v>NA</v>
      </c>
      <c r="G84" s="31" t="str">
        <f>'P04'!$D75</f>
        <v>NA</v>
      </c>
      <c r="H84" s="31" t="str">
        <f>'P05'!$D75</f>
        <v>NA</v>
      </c>
      <c r="I84" s="31" t="str">
        <f>'P06'!$D75</f>
        <v>C</v>
      </c>
      <c r="J84" s="31" t="str">
        <f>'P07'!$D75</f>
        <v>C</v>
      </c>
      <c r="K84" s="31" t="str">
        <f>'P08'!$D75</f>
        <v>NA</v>
      </c>
      <c r="L84" s="31" t="str">
        <f>'P09'!$D75</f>
        <v>NC</v>
      </c>
      <c r="M84" s="31" t="str">
        <f>'P10'!$D75</f>
        <v>NC</v>
      </c>
      <c r="N84" s="31" t="str">
        <f>'P11'!$D75</f>
        <v>NA</v>
      </c>
      <c r="O84" s="31" t="str">
        <f>'P12'!$D75</f>
        <v>NA</v>
      </c>
      <c r="P84" s="31" t="str">
        <f>'P13'!$D75</f>
        <v>NA</v>
      </c>
      <c r="Q84" s="31" t="str">
        <f>'P14'!$D75</f>
        <v>NA</v>
      </c>
      <c r="S84" s="31"/>
      <c r="T84" s="31"/>
      <c r="U84" s="31"/>
      <c r="V84" s="31"/>
      <c r="W84" s="31"/>
      <c r="X84" s="34">
        <f t="shared" si="30"/>
        <v>3</v>
      </c>
      <c r="Y84" s="34">
        <f t="shared" si="31"/>
        <v>3</v>
      </c>
      <c r="Z84" s="34">
        <f t="shared" si="32"/>
        <v>8</v>
      </c>
      <c r="AA84" s="34">
        <f t="shared" si="33"/>
        <v>0</v>
      </c>
      <c r="AB84" t="str">
        <f t="shared" si="34"/>
        <v>NC</v>
      </c>
      <c r="AC84">
        <v>11</v>
      </c>
      <c r="AD84" s="31" t="str">
        <f>Critères!$B74</f>
        <v>11.2</v>
      </c>
      <c r="AE84" s="31" t="str">
        <f>Critères!$A73</f>
        <v>FORMULAIRES</v>
      </c>
      <c r="AF84" s="31" t="str">
        <f>'P01'!$E75</f>
        <v>N</v>
      </c>
      <c r="AG84" s="31" t="str">
        <f>'P02'!$E75</f>
        <v>N</v>
      </c>
      <c r="AH84" s="31" t="str">
        <f>'P03'!$E75</f>
        <v>N</v>
      </c>
      <c r="AI84" s="31" t="str">
        <f>'P04'!$E75</f>
        <v>N</v>
      </c>
      <c r="AJ84" s="31" t="str">
        <f>'P05'!$E75</f>
        <v>N</v>
      </c>
      <c r="AK84" s="31" t="str">
        <f>'P06'!$E75</f>
        <v>N</v>
      </c>
      <c r="AL84" s="31" t="str">
        <f>'P07'!$E75</f>
        <v>N</v>
      </c>
      <c r="AM84" s="31" t="str">
        <f>'P08'!$E75</f>
        <v>N</v>
      </c>
      <c r="AN84" s="31" t="str">
        <f>'P09'!$E75</f>
        <v>N</v>
      </c>
      <c r="AO84" s="31" t="str">
        <f>'P10'!$E75</f>
        <v>N</v>
      </c>
      <c r="AP84" s="31" t="str">
        <f>'P11'!$E75</f>
        <v>N</v>
      </c>
      <c r="AQ84" s="31" t="str">
        <f>'P12'!$E75</f>
        <v>N</v>
      </c>
      <c r="AR84" s="31" t="str">
        <f>'P13'!$E75</f>
        <v>N</v>
      </c>
      <c r="AS84" s="31" t="str">
        <f>'P14'!$E75</f>
        <v>N</v>
      </c>
      <c r="AT84" s="31" t="str">
        <f>'P15'!$E75</f>
        <v>N</v>
      </c>
      <c r="AU84" s="31" t="str">
        <f>'P16'!$E75</f>
        <v>N</v>
      </c>
      <c r="AV84" s="31" t="str">
        <f>'P17'!$E75</f>
        <v>N</v>
      </c>
      <c r="AW84" s="31" t="str">
        <f>'P18'!$E75</f>
        <v>N</v>
      </c>
      <c r="AX84" s="31" t="str">
        <f>'P19'!$E75</f>
        <v>N</v>
      </c>
      <c r="AY84" s="31" t="str">
        <f>'P20'!$E75</f>
        <v>N</v>
      </c>
      <c r="AZ84" s="34">
        <f t="shared" si="35"/>
        <v>0</v>
      </c>
    </row>
    <row r="85" spans="1:52">
      <c r="A85">
        <v>11</v>
      </c>
      <c r="B85" s="31" t="str">
        <f>Critères!$B75</f>
        <v>11.3</v>
      </c>
      <c r="C85" s="31" t="str">
        <f>Critères!$A73</f>
        <v>FORMULAIRES</v>
      </c>
      <c r="D85" s="31" t="str">
        <f>'P01'!$D76</f>
        <v>C</v>
      </c>
      <c r="E85" s="31" t="str">
        <f>'P02'!$D76</f>
        <v>NA</v>
      </c>
      <c r="F85" s="31" t="str">
        <f>'P03'!$D76</f>
        <v>NA</v>
      </c>
      <c r="G85" s="31" t="str">
        <f>'P04'!$D76</f>
        <v>NA</v>
      </c>
      <c r="H85" s="31" t="str">
        <f>'P05'!$D76</f>
        <v>NA</v>
      </c>
      <c r="I85" s="31" t="str">
        <f>'P06'!$D76</f>
        <v>NA</v>
      </c>
      <c r="J85" s="31" t="str">
        <f>'P07'!$D76</f>
        <v>NA</v>
      </c>
      <c r="K85" s="31" t="str">
        <f>'P08'!$D76</f>
        <v>NA</v>
      </c>
      <c r="L85" s="31" t="str">
        <f>'P09'!$D76</f>
        <v>NA</v>
      </c>
      <c r="M85" s="31" t="str">
        <f>'P10'!$D76</f>
        <v>NA</v>
      </c>
      <c r="N85" s="31" t="str">
        <f>'P11'!$D76</f>
        <v>NA</v>
      </c>
      <c r="O85" s="31" t="str">
        <f>'P12'!$D76</f>
        <v>NA</v>
      </c>
      <c r="P85" s="31" t="str">
        <f>'P13'!$D76</f>
        <v>NA</v>
      </c>
      <c r="Q85" s="31" t="str">
        <f>'P14'!$D76</f>
        <v>NA</v>
      </c>
      <c r="S85" s="31"/>
      <c r="T85" s="31"/>
      <c r="U85" s="31"/>
      <c r="V85" s="31"/>
      <c r="W85" s="31"/>
      <c r="X85" s="34">
        <f t="shared" si="30"/>
        <v>1</v>
      </c>
      <c r="Y85" s="34">
        <f t="shared" si="31"/>
        <v>0</v>
      </c>
      <c r="Z85" s="34">
        <f t="shared" si="32"/>
        <v>13</v>
      </c>
      <c r="AA85" s="34">
        <f t="shared" si="33"/>
        <v>0</v>
      </c>
      <c r="AB85" t="str">
        <f t="shared" si="34"/>
        <v>C</v>
      </c>
      <c r="AC85">
        <v>11</v>
      </c>
      <c r="AD85" s="31" t="str">
        <f>Critères!$B75</f>
        <v>11.3</v>
      </c>
      <c r="AE85" s="31" t="str">
        <f>Critères!$A73</f>
        <v>FORMULAIRES</v>
      </c>
      <c r="AF85" s="31" t="str">
        <f>'P01'!$E76</f>
        <v>N</v>
      </c>
      <c r="AG85" s="31" t="str">
        <f>'P02'!$E76</f>
        <v>N</v>
      </c>
      <c r="AH85" s="31" t="str">
        <f>'P03'!$E76</f>
        <v>N</v>
      </c>
      <c r="AI85" s="31" t="str">
        <f>'P04'!$E76</f>
        <v>N</v>
      </c>
      <c r="AJ85" s="31" t="str">
        <f>'P05'!$E76</f>
        <v>N</v>
      </c>
      <c r="AK85" s="31" t="str">
        <f>'P06'!$E76</f>
        <v>N</v>
      </c>
      <c r="AL85" s="31" t="str">
        <f>'P07'!$E76</f>
        <v>N</v>
      </c>
      <c r="AM85" s="31" t="str">
        <f>'P08'!$E76</f>
        <v>N</v>
      </c>
      <c r="AN85" s="31" t="str">
        <f>'P09'!$E76</f>
        <v>N</v>
      </c>
      <c r="AO85" s="31" t="str">
        <f>'P10'!$E76</f>
        <v>N</v>
      </c>
      <c r="AP85" s="31" t="str">
        <f>'P11'!$E76</f>
        <v>N</v>
      </c>
      <c r="AQ85" s="31" t="str">
        <f>'P12'!$E76</f>
        <v>N</v>
      </c>
      <c r="AR85" s="31" t="str">
        <f>'P13'!$E76</f>
        <v>N</v>
      </c>
      <c r="AS85" s="31" t="str">
        <f>'P14'!$E76</f>
        <v>N</v>
      </c>
      <c r="AT85" s="31" t="str">
        <f>'P15'!$E76</f>
        <v>N</v>
      </c>
      <c r="AU85" s="31" t="str">
        <f>'P16'!$E76</f>
        <v>N</v>
      </c>
      <c r="AV85" s="31" t="str">
        <f>'P17'!$E76</f>
        <v>N</v>
      </c>
      <c r="AW85" s="31" t="str">
        <f>'P18'!$E76</f>
        <v>N</v>
      </c>
      <c r="AX85" s="31" t="str">
        <f>'P19'!$E76</f>
        <v>N</v>
      </c>
      <c r="AY85" s="31" t="str">
        <f>'P20'!$E76</f>
        <v>N</v>
      </c>
      <c r="AZ85" s="34">
        <f t="shared" si="35"/>
        <v>0</v>
      </c>
    </row>
    <row r="86" spans="1:52">
      <c r="A86">
        <v>11</v>
      </c>
      <c r="B86" s="31" t="str">
        <f>Critères!$B76</f>
        <v>11.4</v>
      </c>
      <c r="C86" s="31" t="str">
        <f>Critères!$A73</f>
        <v>FORMULAIRES</v>
      </c>
      <c r="D86" s="31" t="str">
        <f>'P01'!$D77</f>
        <v>NC</v>
      </c>
      <c r="E86" s="31" t="str">
        <f>'P02'!$D77</f>
        <v>C</v>
      </c>
      <c r="F86" s="31" t="str">
        <f>'P03'!$D77</f>
        <v>NA</v>
      </c>
      <c r="G86" s="31" t="str">
        <f>'P04'!$D77</f>
        <v>NA</v>
      </c>
      <c r="H86" s="31" t="str">
        <f>'P05'!$D77</f>
        <v>NA</v>
      </c>
      <c r="I86" s="31" t="str">
        <f>'P06'!$D77</f>
        <v>NA</v>
      </c>
      <c r="J86" s="31" t="str">
        <f>'P07'!$D77</f>
        <v>NA</v>
      </c>
      <c r="K86" s="31" t="str">
        <f>'P08'!$D77</f>
        <v>NA</v>
      </c>
      <c r="L86" s="31" t="str">
        <f>'P09'!$D77</f>
        <v>NA</v>
      </c>
      <c r="M86" s="31" t="str">
        <f>'P10'!$D77</f>
        <v>NA</v>
      </c>
      <c r="N86" s="31" t="str">
        <f>'P11'!$D77</f>
        <v>NA</v>
      </c>
      <c r="O86" s="31" t="str">
        <f>'P12'!$D77</f>
        <v>NA</v>
      </c>
      <c r="P86" s="31" t="str">
        <f>'P13'!$D77</f>
        <v>NA</v>
      </c>
      <c r="Q86" s="31" t="str">
        <f>'P14'!$D77</f>
        <v>NA</v>
      </c>
      <c r="S86" s="31"/>
      <c r="T86" s="31"/>
      <c r="U86" s="31"/>
      <c r="V86" s="31"/>
      <c r="W86" s="31"/>
      <c r="X86" s="34">
        <f t="shared" si="30"/>
        <v>1</v>
      </c>
      <c r="Y86" s="34">
        <f t="shared" si="31"/>
        <v>1</v>
      </c>
      <c r="Z86" s="34">
        <f t="shared" si="32"/>
        <v>12</v>
      </c>
      <c r="AA86" s="34">
        <f t="shared" si="33"/>
        <v>0</v>
      </c>
      <c r="AB86" t="str">
        <f t="shared" si="34"/>
        <v>NC</v>
      </c>
      <c r="AC86">
        <v>11</v>
      </c>
      <c r="AD86" s="31" t="str">
        <f>Critères!$B76</f>
        <v>11.4</v>
      </c>
      <c r="AE86" s="31" t="str">
        <f>Critères!$A73</f>
        <v>FORMULAIRES</v>
      </c>
      <c r="AF86" s="31" t="str">
        <f>'P01'!$E77</f>
        <v>N</v>
      </c>
      <c r="AG86" s="31" t="str">
        <f>'P02'!$E77</f>
        <v>N</v>
      </c>
      <c r="AH86" s="31" t="str">
        <f>'P03'!$E77</f>
        <v>N</v>
      </c>
      <c r="AI86" s="31" t="str">
        <f>'P04'!$E77</f>
        <v>N</v>
      </c>
      <c r="AJ86" s="31" t="str">
        <f>'P05'!$E77</f>
        <v>N</v>
      </c>
      <c r="AK86" s="31" t="str">
        <f>'P06'!$E77</f>
        <v>N</v>
      </c>
      <c r="AL86" s="31" t="str">
        <f>'P07'!$E77</f>
        <v>N</v>
      </c>
      <c r="AM86" s="31" t="str">
        <f>'P08'!$E77</f>
        <v>N</v>
      </c>
      <c r="AN86" s="31" t="str">
        <f>'P09'!$E77</f>
        <v>N</v>
      </c>
      <c r="AO86" s="31" t="str">
        <f>'P10'!$E77</f>
        <v>N</v>
      </c>
      <c r="AP86" s="31" t="str">
        <f>'P11'!$E77</f>
        <v>N</v>
      </c>
      <c r="AQ86" s="31" t="str">
        <f>'P12'!$E77</f>
        <v>N</v>
      </c>
      <c r="AR86" s="31" t="str">
        <f>'P13'!$E77</f>
        <v>N</v>
      </c>
      <c r="AS86" s="31" t="str">
        <f>'P14'!$E77</f>
        <v>N</v>
      </c>
      <c r="AT86" s="31" t="str">
        <f>'P15'!$E77</f>
        <v>N</v>
      </c>
      <c r="AU86" s="31" t="str">
        <f>'P16'!$E77</f>
        <v>N</v>
      </c>
      <c r="AV86" s="31" t="str">
        <f>'P17'!$E77</f>
        <v>N</v>
      </c>
      <c r="AW86" s="31" t="str">
        <f>'P18'!$E77</f>
        <v>N</v>
      </c>
      <c r="AX86" s="31" t="str">
        <f>'P19'!$E77</f>
        <v>N</v>
      </c>
      <c r="AY86" s="31" t="str">
        <f>'P20'!$E77</f>
        <v>N</v>
      </c>
      <c r="AZ86" s="34">
        <f t="shared" si="35"/>
        <v>0</v>
      </c>
    </row>
    <row r="87" spans="1:52">
      <c r="A87">
        <v>11</v>
      </c>
      <c r="B87" s="31" t="str">
        <f>Critères!$B77</f>
        <v>11.5</v>
      </c>
      <c r="C87" s="31" t="str">
        <f>Critères!$A73</f>
        <v>FORMULAIRES</v>
      </c>
      <c r="D87" s="31" t="str">
        <f>'P01'!$D78</f>
        <v>NA</v>
      </c>
      <c r="E87" s="31" t="str">
        <f>'P02'!$D78</f>
        <v>C</v>
      </c>
      <c r="F87" s="31" t="str">
        <f>'P03'!$D78</f>
        <v>NA</v>
      </c>
      <c r="G87" s="31" t="str">
        <f>'P04'!$D78</f>
        <v>NA</v>
      </c>
      <c r="H87" s="31" t="str">
        <f>'P05'!$D78</f>
        <v>NA</v>
      </c>
      <c r="I87" s="31" t="str">
        <f>'P06'!$D78</f>
        <v>NA</v>
      </c>
      <c r="J87" s="31" t="str">
        <f>'P07'!$D78</f>
        <v>NA</v>
      </c>
      <c r="K87" s="31" t="str">
        <f>'P08'!$D78</f>
        <v>NA</v>
      </c>
      <c r="L87" s="31" t="str">
        <f>'P09'!$D78</f>
        <v>NA</v>
      </c>
      <c r="M87" s="31" t="str">
        <f>'P10'!$D78</f>
        <v>NA</v>
      </c>
      <c r="N87" s="31" t="str">
        <f>'P11'!$D78</f>
        <v>NA</v>
      </c>
      <c r="O87" s="31" t="str">
        <f>'P12'!$D78</f>
        <v>NA</v>
      </c>
      <c r="P87" s="31" t="str">
        <f>'P13'!$D78</f>
        <v>NA</v>
      </c>
      <c r="Q87" s="31" t="str">
        <f>'P14'!$D78</f>
        <v>NA</v>
      </c>
      <c r="S87" s="31"/>
      <c r="T87" s="31"/>
      <c r="U87" s="31"/>
      <c r="V87" s="31"/>
      <c r="W87" s="31"/>
      <c r="X87" s="34">
        <f t="shared" si="30"/>
        <v>1</v>
      </c>
      <c r="Y87" s="34">
        <f t="shared" si="31"/>
        <v>0</v>
      </c>
      <c r="Z87" s="34">
        <f t="shared" si="32"/>
        <v>13</v>
      </c>
      <c r="AA87" s="34">
        <f t="shared" si="33"/>
        <v>0</v>
      </c>
      <c r="AB87" t="str">
        <f t="shared" si="34"/>
        <v>C</v>
      </c>
      <c r="AC87">
        <v>11</v>
      </c>
      <c r="AD87" s="31" t="str">
        <f>Critères!$B77</f>
        <v>11.5</v>
      </c>
      <c r="AE87" s="31" t="str">
        <f>Critères!$A73</f>
        <v>FORMULAIRES</v>
      </c>
      <c r="AF87" s="31" t="str">
        <f>'P01'!$E78</f>
        <v>N</v>
      </c>
      <c r="AG87" s="31" t="str">
        <f>'P02'!$E78</f>
        <v>N</v>
      </c>
      <c r="AH87" s="31" t="str">
        <f>'P03'!$E78</f>
        <v>N</v>
      </c>
      <c r="AI87" s="31" t="str">
        <f>'P04'!$E78</f>
        <v>N</v>
      </c>
      <c r="AJ87" s="31" t="str">
        <f>'P05'!$E78</f>
        <v>N</v>
      </c>
      <c r="AK87" s="31" t="str">
        <f>'P06'!$E78</f>
        <v>N</v>
      </c>
      <c r="AL87" s="31" t="str">
        <f>'P07'!$E78</f>
        <v>N</v>
      </c>
      <c r="AM87" s="31" t="str">
        <f>'P08'!$E78</f>
        <v>N</v>
      </c>
      <c r="AN87" s="31" t="str">
        <f>'P09'!$E78</f>
        <v>N</v>
      </c>
      <c r="AO87" s="31" t="str">
        <f>'P10'!$E78</f>
        <v>N</v>
      </c>
      <c r="AP87" s="31" t="str">
        <f>'P11'!$E78</f>
        <v>N</v>
      </c>
      <c r="AQ87" s="31" t="str">
        <f>'P12'!$E78</f>
        <v>N</v>
      </c>
      <c r="AR87" s="31" t="str">
        <f>'P13'!$E78</f>
        <v>N</v>
      </c>
      <c r="AS87" s="31" t="str">
        <f>'P14'!$E78</f>
        <v>N</v>
      </c>
      <c r="AT87" s="31" t="str">
        <f>'P15'!$E78</f>
        <v>N</v>
      </c>
      <c r="AU87" s="31" t="str">
        <f>'P16'!$E78</f>
        <v>N</v>
      </c>
      <c r="AV87" s="31" t="str">
        <f>'P17'!$E78</f>
        <v>N</v>
      </c>
      <c r="AW87" s="31" t="str">
        <f>'P18'!$E78</f>
        <v>N</v>
      </c>
      <c r="AX87" s="31" t="str">
        <f>'P19'!$E78</f>
        <v>N</v>
      </c>
      <c r="AY87" s="31" t="str">
        <f>'P20'!$E78</f>
        <v>N</v>
      </c>
      <c r="AZ87" s="34">
        <f t="shared" si="35"/>
        <v>0</v>
      </c>
    </row>
    <row r="88" spans="1:52">
      <c r="A88">
        <v>11</v>
      </c>
      <c r="B88" s="31" t="str">
        <f>Critères!$B78</f>
        <v>11.6</v>
      </c>
      <c r="C88" s="31" t="str">
        <f>Critères!$A73</f>
        <v>FORMULAIRES</v>
      </c>
      <c r="D88" s="31" t="str">
        <f>'P01'!$D79</f>
        <v>NA</v>
      </c>
      <c r="E88" s="31" t="str">
        <f>'P02'!$D79</f>
        <v>C</v>
      </c>
      <c r="F88" s="31" t="str">
        <f>'P03'!$D79</f>
        <v>NA</v>
      </c>
      <c r="G88" s="31" t="str">
        <f>'P04'!$D79</f>
        <v>NA</v>
      </c>
      <c r="H88" s="31" t="str">
        <f>'P05'!$D79</f>
        <v>NA</v>
      </c>
      <c r="I88" s="31" t="str">
        <f>'P06'!$D79</f>
        <v>NA</v>
      </c>
      <c r="J88" s="31" t="str">
        <f>'P07'!$D79</f>
        <v>NA</v>
      </c>
      <c r="K88" s="31" t="str">
        <f>'P08'!$D79</f>
        <v>NA</v>
      </c>
      <c r="L88" s="31" t="str">
        <f>'P09'!$D79</f>
        <v>NA</v>
      </c>
      <c r="M88" s="31" t="str">
        <f>'P10'!$D79</f>
        <v>NA</v>
      </c>
      <c r="N88" s="31" t="str">
        <f>'P11'!$D79</f>
        <v>NA</v>
      </c>
      <c r="O88" s="31" t="str">
        <f>'P12'!$D79</f>
        <v>NA</v>
      </c>
      <c r="P88" s="31" t="str">
        <f>'P13'!$D79</f>
        <v>NA</v>
      </c>
      <c r="Q88" s="31" t="str">
        <f>'P14'!$D79</f>
        <v>NA</v>
      </c>
      <c r="S88" s="31"/>
      <c r="T88" s="31"/>
      <c r="U88" s="31"/>
      <c r="V88" s="31"/>
      <c r="W88" s="31"/>
      <c r="X88" s="34">
        <f t="shared" si="30"/>
        <v>1</v>
      </c>
      <c r="Y88" s="34">
        <f t="shared" si="31"/>
        <v>0</v>
      </c>
      <c r="Z88" s="34">
        <f t="shared" si="32"/>
        <v>13</v>
      </c>
      <c r="AA88" s="34">
        <f t="shared" si="33"/>
        <v>0</v>
      </c>
      <c r="AB88" t="str">
        <f t="shared" si="34"/>
        <v>C</v>
      </c>
      <c r="AC88">
        <v>11</v>
      </c>
      <c r="AD88" s="31" t="str">
        <f>Critères!$B78</f>
        <v>11.6</v>
      </c>
      <c r="AE88" s="31" t="str">
        <f>Critères!$A73</f>
        <v>FORMULAIRES</v>
      </c>
      <c r="AF88" s="31" t="str">
        <f>'P01'!$E79</f>
        <v>N</v>
      </c>
      <c r="AG88" s="31" t="str">
        <f>'P02'!$E79</f>
        <v>N</v>
      </c>
      <c r="AH88" s="31" t="str">
        <f>'P03'!$E79</f>
        <v>N</v>
      </c>
      <c r="AI88" s="31" t="str">
        <f>'P04'!$E79</f>
        <v>N</v>
      </c>
      <c r="AJ88" s="31" t="str">
        <f>'P05'!$E79</f>
        <v>N</v>
      </c>
      <c r="AK88" s="31" t="str">
        <f>'P06'!$E79</f>
        <v>N</v>
      </c>
      <c r="AL88" s="31" t="str">
        <f>'P07'!$E79</f>
        <v>N</v>
      </c>
      <c r="AM88" s="31" t="str">
        <f>'P08'!$E79</f>
        <v>N</v>
      </c>
      <c r="AN88" s="31" t="str">
        <f>'P09'!$E79</f>
        <v>N</v>
      </c>
      <c r="AO88" s="31" t="str">
        <f>'P10'!$E79</f>
        <v>N</v>
      </c>
      <c r="AP88" s="31" t="str">
        <f>'P11'!$E79</f>
        <v>N</v>
      </c>
      <c r="AQ88" s="31" t="str">
        <f>'P12'!$E79</f>
        <v>N</v>
      </c>
      <c r="AR88" s="31" t="str">
        <f>'P13'!$E79</f>
        <v>N</v>
      </c>
      <c r="AS88" s="31" t="str">
        <f>'P14'!$E79</f>
        <v>N</v>
      </c>
      <c r="AT88" s="31" t="str">
        <f>'P15'!$E79</f>
        <v>N</v>
      </c>
      <c r="AU88" s="31" t="str">
        <f>'P16'!$E79</f>
        <v>N</v>
      </c>
      <c r="AV88" s="31" t="str">
        <f>'P17'!$E79</f>
        <v>N</v>
      </c>
      <c r="AW88" s="31" t="str">
        <f>'P18'!$E79</f>
        <v>N</v>
      </c>
      <c r="AX88" s="31" t="str">
        <f>'P19'!$E79</f>
        <v>N</v>
      </c>
      <c r="AY88" s="31" t="str">
        <f>'P20'!$E79</f>
        <v>N</v>
      </c>
      <c r="AZ88" s="34">
        <f t="shared" si="35"/>
        <v>0</v>
      </c>
    </row>
    <row r="89" spans="1:52">
      <c r="A89">
        <v>11</v>
      </c>
      <c r="B89" s="31" t="str">
        <f>Critères!$B79</f>
        <v>11.7</v>
      </c>
      <c r="C89" s="31" t="str">
        <f>Critères!$A73</f>
        <v>FORMULAIRES</v>
      </c>
      <c r="D89" s="31" t="str">
        <f>'P01'!$D80</f>
        <v>NA</v>
      </c>
      <c r="E89" s="31" t="str">
        <f>'P02'!$D80</f>
        <v>C</v>
      </c>
      <c r="F89" s="31" t="str">
        <f>'P03'!$D80</f>
        <v>NA</v>
      </c>
      <c r="G89" s="31" t="str">
        <f>'P04'!$D80</f>
        <v>NA</v>
      </c>
      <c r="H89" s="31" t="str">
        <f>'P05'!$D80</f>
        <v>NA</v>
      </c>
      <c r="I89" s="31" t="str">
        <f>'P06'!$D80</f>
        <v>NA</v>
      </c>
      <c r="J89" s="31" t="str">
        <f>'P07'!$D80</f>
        <v>NA</v>
      </c>
      <c r="K89" s="31" t="str">
        <f>'P08'!$D80</f>
        <v>NA</v>
      </c>
      <c r="L89" s="31" t="str">
        <f>'P09'!$D80</f>
        <v>NA</v>
      </c>
      <c r="M89" s="31" t="str">
        <f>'P10'!$D80</f>
        <v>NA</v>
      </c>
      <c r="N89" s="31" t="str">
        <f>'P11'!$D80</f>
        <v>NA</v>
      </c>
      <c r="O89" s="31" t="str">
        <f>'P12'!$D80</f>
        <v>NA</v>
      </c>
      <c r="P89" s="31" t="str">
        <f>'P13'!$D80</f>
        <v>NA</v>
      </c>
      <c r="Q89" s="31" t="str">
        <f>'P14'!$D80</f>
        <v>NA</v>
      </c>
      <c r="S89" s="31"/>
      <c r="T89" s="31"/>
      <c r="U89" s="31"/>
      <c r="V89" s="31"/>
      <c r="W89" s="31"/>
      <c r="X89" s="34">
        <f t="shared" si="30"/>
        <v>1</v>
      </c>
      <c r="Y89" s="34">
        <f t="shared" si="31"/>
        <v>0</v>
      </c>
      <c r="Z89" s="34">
        <f t="shared" si="32"/>
        <v>13</v>
      </c>
      <c r="AA89" s="34">
        <f t="shared" si="33"/>
        <v>0</v>
      </c>
      <c r="AB89" t="str">
        <f t="shared" si="34"/>
        <v>C</v>
      </c>
      <c r="AC89">
        <v>11</v>
      </c>
      <c r="AD89" s="31" t="str">
        <f>Critères!$B79</f>
        <v>11.7</v>
      </c>
      <c r="AE89" s="31" t="str">
        <f>Critères!$A73</f>
        <v>FORMULAIRES</v>
      </c>
      <c r="AF89" s="31" t="str">
        <f>'P01'!$E80</f>
        <v>N</v>
      </c>
      <c r="AG89" s="31" t="str">
        <f>'P02'!$E80</f>
        <v>N</v>
      </c>
      <c r="AH89" s="31" t="str">
        <f>'P03'!$E80</f>
        <v>N</v>
      </c>
      <c r="AI89" s="31" t="str">
        <f>'P04'!$E80</f>
        <v>N</v>
      </c>
      <c r="AJ89" s="31" t="str">
        <f>'P05'!$E80</f>
        <v>N</v>
      </c>
      <c r="AK89" s="31" t="str">
        <f>'P06'!$E80</f>
        <v>N</v>
      </c>
      <c r="AL89" s="31" t="str">
        <f>'P07'!$E80</f>
        <v>N</v>
      </c>
      <c r="AM89" s="31" t="str">
        <f>'P08'!$E80</f>
        <v>N</v>
      </c>
      <c r="AN89" s="31" t="str">
        <f>'P09'!$E80</f>
        <v>N</v>
      </c>
      <c r="AO89" s="31" t="str">
        <f>'P10'!$E80</f>
        <v>N</v>
      </c>
      <c r="AP89" s="31" t="str">
        <f>'P11'!$E80</f>
        <v>N</v>
      </c>
      <c r="AQ89" s="31" t="str">
        <f>'P12'!$E80</f>
        <v>N</v>
      </c>
      <c r="AR89" s="31" t="str">
        <f>'P13'!$E80</f>
        <v>N</v>
      </c>
      <c r="AS89" s="31" t="str">
        <f>'P14'!$E80</f>
        <v>N</v>
      </c>
      <c r="AT89" s="31" t="str">
        <f>'P15'!$E80</f>
        <v>N</v>
      </c>
      <c r="AU89" s="31" t="str">
        <f>'P16'!$E80</f>
        <v>N</v>
      </c>
      <c r="AV89" s="31" t="str">
        <f>'P17'!$E80</f>
        <v>N</v>
      </c>
      <c r="AW89" s="31" t="str">
        <f>'P18'!$E80</f>
        <v>N</v>
      </c>
      <c r="AX89" s="31" t="str">
        <f>'P19'!$E80</f>
        <v>N</v>
      </c>
      <c r="AY89" s="31" t="str">
        <f>'P20'!$E80</f>
        <v>N</v>
      </c>
      <c r="AZ89" s="34">
        <f t="shared" si="35"/>
        <v>0</v>
      </c>
    </row>
    <row r="90" spans="1:52">
      <c r="A90">
        <v>11</v>
      </c>
      <c r="B90" s="31" t="str">
        <f>Critères!$B80</f>
        <v>11.8</v>
      </c>
      <c r="C90" s="31" t="str">
        <f>Critères!$A73</f>
        <v>FORMULAIRES</v>
      </c>
      <c r="D90" s="31" t="str">
        <f>'P01'!$D81</f>
        <v>NA</v>
      </c>
      <c r="E90" s="31" t="str">
        <f>'P02'!$D81</f>
        <v>C</v>
      </c>
      <c r="F90" s="31" t="str">
        <f>'P03'!$D81</f>
        <v>NA</v>
      </c>
      <c r="G90" s="31" t="str">
        <f>'P04'!$D81</f>
        <v>NA</v>
      </c>
      <c r="H90" s="31" t="str">
        <f>'P05'!$D81</f>
        <v>NA</v>
      </c>
      <c r="I90" s="31" t="str">
        <f>'P06'!$D81</f>
        <v>NA</v>
      </c>
      <c r="J90" s="31" t="str">
        <f>'P07'!$D81</f>
        <v>NA</v>
      </c>
      <c r="K90" s="31" t="str">
        <f>'P08'!$D81</f>
        <v>NA</v>
      </c>
      <c r="L90" s="31" t="str">
        <f>'P09'!$D81</f>
        <v>NC</v>
      </c>
      <c r="M90" s="31" t="str">
        <f>'P10'!$D81</f>
        <v>NC</v>
      </c>
      <c r="N90" s="31" t="str">
        <f>'P11'!$D81</f>
        <v>NA</v>
      </c>
      <c r="O90" s="31" t="str">
        <f>'P12'!$D81</f>
        <v>NA</v>
      </c>
      <c r="P90" s="31" t="str">
        <f>'P13'!$D81</f>
        <v>NA</v>
      </c>
      <c r="Q90" s="31" t="str">
        <f>'P14'!$D81</f>
        <v>NA</v>
      </c>
      <c r="S90" s="31"/>
      <c r="T90" s="31"/>
      <c r="U90" s="31"/>
      <c r="V90" s="31"/>
      <c r="W90" s="31"/>
      <c r="X90" s="34">
        <f t="shared" si="30"/>
        <v>1</v>
      </c>
      <c r="Y90" s="34">
        <f t="shared" si="31"/>
        <v>2</v>
      </c>
      <c r="Z90" s="34">
        <f t="shared" si="32"/>
        <v>11</v>
      </c>
      <c r="AA90" s="34">
        <f t="shared" si="33"/>
        <v>0</v>
      </c>
      <c r="AB90" t="str">
        <f t="shared" si="34"/>
        <v>NC</v>
      </c>
      <c r="AC90">
        <v>11</v>
      </c>
      <c r="AD90" s="31" t="str">
        <f>Critères!$B80</f>
        <v>11.8</v>
      </c>
      <c r="AE90" s="31" t="str">
        <f>Critères!$A73</f>
        <v>FORMULAIRES</v>
      </c>
      <c r="AF90" s="31" t="str">
        <f>'P01'!$E81</f>
        <v>N</v>
      </c>
      <c r="AG90" s="31" t="str">
        <f>'P02'!$E81</f>
        <v>N</v>
      </c>
      <c r="AH90" s="31" t="str">
        <f>'P03'!$E81</f>
        <v>N</v>
      </c>
      <c r="AI90" s="31" t="str">
        <f>'P04'!$E81</f>
        <v>N</v>
      </c>
      <c r="AJ90" s="31" t="str">
        <f>'P05'!$E81</f>
        <v>N</v>
      </c>
      <c r="AK90" s="31" t="str">
        <f>'P06'!$E81</f>
        <v>N</v>
      </c>
      <c r="AL90" s="31" t="str">
        <f>'P07'!$E81</f>
        <v>N</v>
      </c>
      <c r="AM90" s="31" t="str">
        <f>'P08'!$E81</f>
        <v>N</v>
      </c>
      <c r="AN90" s="31" t="str">
        <f>'P09'!$E81</f>
        <v>N</v>
      </c>
      <c r="AO90" s="31" t="str">
        <f>'P10'!$E81</f>
        <v>N</v>
      </c>
      <c r="AP90" s="31" t="str">
        <f>'P11'!$E81</f>
        <v>N</v>
      </c>
      <c r="AQ90" s="31" t="str">
        <f>'P12'!$E81</f>
        <v>N</v>
      </c>
      <c r="AR90" s="31" t="str">
        <f>'P13'!$E81</f>
        <v>N</v>
      </c>
      <c r="AS90" s="31" t="str">
        <f>'P14'!$E81</f>
        <v>N</v>
      </c>
      <c r="AT90" s="31" t="str">
        <f>'P15'!$E81</f>
        <v>N</v>
      </c>
      <c r="AU90" s="31" t="str">
        <f>'P16'!$E81</f>
        <v>N</v>
      </c>
      <c r="AV90" s="31" t="str">
        <f>'P17'!$E81</f>
        <v>N</v>
      </c>
      <c r="AW90" s="31" t="str">
        <f>'P18'!$E81</f>
        <v>N</v>
      </c>
      <c r="AX90" s="31" t="str">
        <f>'P19'!$E81</f>
        <v>N</v>
      </c>
      <c r="AY90" s="31" t="str">
        <f>'P20'!$E81</f>
        <v>N</v>
      </c>
      <c r="AZ90" s="34">
        <f t="shared" si="35"/>
        <v>0</v>
      </c>
    </row>
    <row r="91" spans="1:52">
      <c r="A91">
        <v>11</v>
      </c>
      <c r="B91" s="31" t="str">
        <f>Critères!$B81</f>
        <v>11.9</v>
      </c>
      <c r="C91" s="31" t="str">
        <f>Critères!$A73</f>
        <v>FORMULAIRES</v>
      </c>
      <c r="D91" s="31" t="str">
        <f>'P01'!$D82</f>
        <v>NC</v>
      </c>
      <c r="E91" s="31" t="str">
        <f>'P02'!$D82</f>
        <v>C</v>
      </c>
      <c r="F91" s="31" t="str">
        <f>'P03'!$D82</f>
        <v>NA</v>
      </c>
      <c r="G91" s="31" t="str">
        <f>'P04'!$D82</f>
        <v>NA</v>
      </c>
      <c r="H91" s="31" t="str">
        <f>'P05'!$D82</f>
        <v>NA</v>
      </c>
      <c r="I91" s="31" t="str">
        <f>'P06'!$D82</f>
        <v>NC</v>
      </c>
      <c r="J91" s="31" t="str">
        <f>'P07'!$D82</f>
        <v>NC</v>
      </c>
      <c r="K91" s="31" t="str">
        <f>'P08'!$D82</f>
        <v>NA</v>
      </c>
      <c r="L91" s="31" t="str">
        <f>'P09'!$D82</f>
        <v>C</v>
      </c>
      <c r="M91" s="31" t="str">
        <f>'P10'!$D82</f>
        <v>C</v>
      </c>
      <c r="N91" s="31" t="str">
        <f>'P11'!$D82</f>
        <v>NA</v>
      </c>
      <c r="O91" s="31" t="str">
        <f>'P12'!$D82</f>
        <v>NA</v>
      </c>
      <c r="P91" s="31" t="str">
        <f>'P13'!$D82</f>
        <v>NA</v>
      </c>
      <c r="Q91" s="31" t="str">
        <f>'P14'!$D82</f>
        <v>NA</v>
      </c>
      <c r="S91" s="31"/>
      <c r="T91" s="31"/>
      <c r="U91" s="31"/>
      <c r="V91" s="31"/>
      <c r="W91" s="31"/>
      <c r="X91" s="34">
        <f t="shared" si="30"/>
        <v>3</v>
      </c>
      <c r="Y91" s="34">
        <f t="shared" si="31"/>
        <v>3</v>
      </c>
      <c r="Z91" s="34">
        <f t="shared" si="32"/>
        <v>8</v>
      </c>
      <c r="AA91" s="34">
        <f t="shared" si="33"/>
        <v>0</v>
      </c>
      <c r="AB91" t="str">
        <f t="shared" si="34"/>
        <v>NC</v>
      </c>
      <c r="AC91">
        <v>11</v>
      </c>
      <c r="AD91" s="31" t="str">
        <f>Critères!$B81</f>
        <v>11.9</v>
      </c>
      <c r="AE91" s="31" t="str">
        <f>Critères!$A73</f>
        <v>FORMULAIRES</v>
      </c>
      <c r="AF91" s="31" t="str">
        <f>'P01'!$E82</f>
        <v>N</v>
      </c>
      <c r="AG91" s="31" t="str">
        <f>'P02'!$E82</f>
        <v>N</v>
      </c>
      <c r="AH91" s="31" t="str">
        <f>'P03'!$E82</f>
        <v>N</v>
      </c>
      <c r="AI91" s="31" t="str">
        <f>'P04'!$E82</f>
        <v>N</v>
      </c>
      <c r="AJ91" s="31" t="str">
        <f>'P05'!$E82</f>
        <v>N</v>
      </c>
      <c r="AK91" s="31" t="str">
        <f>'P06'!$E82</f>
        <v>N</v>
      </c>
      <c r="AL91" s="31" t="str">
        <f>'P07'!$E82</f>
        <v>N</v>
      </c>
      <c r="AM91" s="31" t="str">
        <f>'P08'!$E82</f>
        <v>N</v>
      </c>
      <c r="AN91" s="31" t="str">
        <f>'P09'!$E82</f>
        <v>N</v>
      </c>
      <c r="AO91" s="31" t="str">
        <f>'P10'!$E82</f>
        <v>N</v>
      </c>
      <c r="AP91" s="31" t="str">
        <f>'P11'!$E82</f>
        <v>N</v>
      </c>
      <c r="AQ91" s="31" t="str">
        <f>'P12'!$E82</f>
        <v>N</v>
      </c>
      <c r="AR91" s="31" t="str">
        <f>'P13'!$E82</f>
        <v>N</v>
      </c>
      <c r="AS91" s="31" t="str">
        <f>'P14'!$E82</f>
        <v>N</v>
      </c>
      <c r="AT91" s="31" t="str">
        <f>'P15'!$E82</f>
        <v>N</v>
      </c>
      <c r="AU91" s="31" t="str">
        <f>'P16'!$E82</f>
        <v>N</v>
      </c>
      <c r="AV91" s="31" t="str">
        <f>'P17'!$E82</f>
        <v>N</v>
      </c>
      <c r="AW91" s="31" t="str">
        <f>'P18'!$E82</f>
        <v>N</v>
      </c>
      <c r="AX91" s="31" t="str">
        <f>'P19'!$E82</f>
        <v>N</v>
      </c>
      <c r="AY91" s="31" t="str">
        <f>'P20'!$E82</f>
        <v>N</v>
      </c>
      <c r="AZ91" s="34">
        <f t="shared" si="35"/>
        <v>0</v>
      </c>
    </row>
    <row r="92" spans="1:52">
      <c r="A92">
        <v>11</v>
      </c>
      <c r="B92" s="31" t="str">
        <f>Critères!$B82</f>
        <v>11.10</v>
      </c>
      <c r="C92" s="31" t="str">
        <f>Critères!$A73</f>
        <v>FORMULAIRES</v>
      </c>
      <c r="D92" s="31" t="str">
        <f>'P01'!$D83</f>
        <v>NC</v>
      </c>
      <c r="E92" s="31" t="str">
        <f>'P02'!$D83</f>
        <v>NC</v>
      </c>
      <c r="F92" s="31" t="str">
        <f>'P03'!$D83</f>
        <v>NA</v>
      </c>
      <c r="G92" s="31" t="str">
        <f>'P04'!$D83</f>
        <v>NA</v>
      </c>
      <c r="H92" s="31" t="str">
        <f>'P05'!$D83</f>
        <v>NA</v>
      </c>
      <c r="I92" s="31" t="str">
        <f>'P06'!$D83</f>
        <v>NA</v>
      </c>
      <c r="J92" s="31" t="str">
        <f>'P07'!$D83</f>
        <v>NA</v>
      </c>
      <c r="K92" s="31" t="str">
        <f>'P08'!$D83</f>
        <v>NA</v>
      </c>
      <c r="L92" s="31" t="str">
        <f>'P09'!$D83</f>
        <v>NA</v>
      </c>
      <c r="M92" s="31" t="str">
        <f>'P10'!$D83</f>
        <v>NA</v>
      </c>
      <c r="N92" s="31" t="str">
        <f>'P11'!$D83</f>
        <v>NA</v>
      </c>
      <c r="O92" s="31" t="str">
        <f>'P12'!$D83</f>
        <v>NA</v>
      </c>
      <c r="P92" s="31" t="str">
        <f>'P13'!$D83</f>
        <v>NA</v>
      </c>
      <c r="Q92" s="31" t="str">
        <f>'P14'!$D83</f>
        <v>NA</v>
      </c>
      <c r="S92" s="31"/>
      <c r="T92" s="31"/>
      <c r="U92" s="31"/>
      <c r="V92" s="31"/>
      <c r="W92" s="31"/>
      <c r="X92" s="34">
        <f t="shared" si="30"/>
        <v>0</v>
      </c>
      <c r="Y92" s="34">
        <f t="shared" si="31"/>
        <v>2</v>
      </c>
      <c r="Z92" s="34">
        <f t="shared" si="32"/>
        <v>12</v>
      </c>
      <c r="AA92" s="34">
        <f t="shared" si="33"/>
        <v>0</v>
      </c>
      <c r="AB92" t="str">
        <f t="shared" si="34"/>
        <v>NC</v>
      </c>
      <c r="AC92">
        <v>11</v>
      </c>
      <c r="AD92" s="31" t="str">
        <f>Critères!$B82</f>
        <v>11.10</v>
      </c>
      <c r="AE92" s="31" t="str">
        <f>Critères!$A73</f>
        <v>FORMULAIRES</v>
      </c>
      <c r="AF92" s="31" t="str">
        <f>'P01'!$E83</f>
        <v>N</v>
      </c>
      <c r="AG92" s="31" t="str">
        <f>'P02'!$E83</f>
        <v>N</v>
      </c>
      <c r="AH92" s="31" t="str">
        <f>'P03'!$E83</f>
        <v>N</v>
      </c>
      <c r="AI92" s="31" t="str">
        <f>'P04'!$E83</f>
        <v>N</v>
      </c>
      <c r="AJ92" s="31" t="str">
        <f>'P05'!$E83</f>
        <v>N</v>
      </c>
      <c r="AK92" s="31" t="str">
        <f>'P06'!$E83</f>
        <v>N</v>
      </c>
      <c r="AL92" s="31" t="str">
        <f>'P07'!$E83</f>
        <v>N</v>
      </c>
      <c r="AM92" s="31" t="str">
        <f>'P08'!$E83</f>
        <v>N</v>
      </c>
      <c r="AN92" s="31" t="str">
        <f>'P09'!$E83</f>
        <v>N</v>
      </c>
      <c r="AO92" s="31" t="str">
        <f>'P10'!$E83</f>
        <v>N</v>
      </c>
      <c r="AP92" s="31" t="str">
        <f>'P11'!$E83</f>
        <v>N</v>
      </c>
      <c r="AQ92" s="31" t="str">
        <f>'P12'!$E83</f>
        <v>N</v>
      </c>
      <c r="AR92" s="31" t="str">
        <f>'P13'!$E83</f>
        <v>N</v>
      </c>
      <c r="AS92" s="31" t="str">
        <f>'P14'!$E83</f>
        <v>N</v>
      </c>
      <c r="AT92" s="31" t="str">
        <f>'P15'!$E83</f>
        <v>N</v>
      </c>
      <c r="AU92" s="31" t="str">
        <f>'P16'!$E83</f>
        <v>N</v>
      </c>
      <c r="AV92" s="31" t="str">
        <f>'P17'!$E83</f>
        <v>N</v>
      </c>
      <c r="AW92" s="31" t="str">
        <f>'P18'!$E83</f>
        <v>N</v>
      </c>
      <c r="AX92" s="31" t="str">
        <f>'P19'!$E83</f>
        <v>N</v>
      </c>
      <c r="AY92" s="31" t="str">
        <f>'P20'!$E83</f>
        <v>N</v>
      </c>
      <c r="AZ92" s="34">
        <f t="shared" si="35"/>
        <v>0</v>
      </c>
    </row>
    <row r="93" spans="1:52">
      <c r="A93">
        <v>11</v>
      </c>
      <c r="B93" s="31" t="str">
        <f>Critères!$B83</f>
        <v>11.11</v>
      </c>
      <c r="C93" s="31" t="str">
        <f>Critères!$A73</f>
        <v>FORMULAIRES</v>
      </c>
      <c r="D93" s="31" t="str">
        <f>'P01'!$D84</f>
        <v>NC</v>
      </c>
      <c r="E93" s="31" t="str">
        <f>'P02'!$D84</f>
        <v>NC</v>
      </c>
      <c r="F93" s="31" t="str">
        <f>'P03'!$D84</f>
        <v>NA</v>
      </c>
      <c r="G93" s="31" t="str">
        <f>'P04'!$D84</f>
        <v>NA</v>
      </c>
      <c r="H93" s="31" t="str">
        <f>'P05'!$D84</f>
        <v>NA</v>
      </c>
      <c r="I93" s="31" t="str">
        <f>'P06'!$D84</f>
        <v>NA</v>
      </c>
      <c r="J93" s="31" t="str">
        <f>'P07'!$D84</f>
        <v>NA</v>
      </c>
      <c r="K93" s="31" t="str">
        <f>'P08'!$D84</f>
        <v>NA</v>
      </c>
      <c r="L93" s="31" t="str">
        <f>'P09'!$D84</f>
        <v>NA</v>
      </c>
      <c r="M93" s="31" t="str">
        <f>'P10'!$D84</f>
        <v>NA</v>
      </c>
      <c r="N93" s="31" t="str">
        <f>'P11'!$D84</f>
        <v>NA</v>
      </c>
      <c r="O93" s="31" t="str">
        <f>'P12'!$D84</f>
        <v>NA</v>
      </c>
      <c r="P93" s="31" t="str">
        <f>'P13'!$D84</f>
        <v>NA</v>
      </c>
      <c r="Q93" s="31" t="str">
        <f>'P14'!$D84</f>
        <v>NA</v>
      </c>
      <c r="S93" s="31"/>
      <c r="T93" s="31"/>
      <c r="U93" s="31"/>
      <c r="V93" s="31"/>
      <c r="W93" s="31"/>
      <c r="X93" s="34">
        <f t="shared" si="30"/>
        <v>0</v>
      </c>
      <c r="Y93" s="34">
        <f t="shared" si="31"/>
        <v>2</v>
      </c>
      <c r="Z93" s="34">
        <f t="shared" si="32"/>
        <v>12</v>
      </c>
      <c r="AA93" s="34">
        <f t="shared" si="33"/>
        <v>0</v>
      </c>
      <c r="AB93" t="str">
        <f t="shared" si="34"/>
        <v>NC</v>
      </c>
      <c r="AC93">
        <v>11</v>
      </c>
      <c r="AD93" s="31" t="str">
        <f>Critères!$B83</f>
        <v>11.11</v>
      </c>
      <c r="AE93" s="31" t="str">
        <f>Critères!$A73</f>
        <v>FORMULAIRES</v>
      </c>
      <c r="AF93" s="31" t="str">
        <f>'P01'!$E84</f>
        <v>N</v>
      </c>
      <c r="AG93" s="31" t="str">
        <f>'P02'!$E84</f>
        <v>N</v>
      </c>
      <c r="AH93" s="31" t="str">
        <f>'P03'!$E84</f>
        <v>N</v>
      </c>
      <c r="AI93" s="31" t="str">
        <f>'P04'!$E84</f>
        <v>N</v>
      </c>
      <c r="AJ93" s="31" t="str">
        <f>'P05'!$E84</f>
        <v>N</v>
      </c>
      <c r="AK93" s="31" t="str">
        <f>'P06'!$E84</f>
        <v>N</v>
      </c>
      <c r="AL93" s="31" t="str">
        <f>'P07'!$E84</f>
        <v>N</v>
      </c>
      <c r="AM93" s="31" t="str">
        <f>'P08'!$E84</f>
        <v>N</v>
      </c>
      <c r="AN93" s="31" t="str">
        <f>'P09'!$E84</f>
        <v>N</v>
      </c>
      <c r="AO93" s="31" t="str">
        <f>'P10'!$E84</f>
        <v>N</v>
      </c>
      <c r="AP93" s="31" t="str">
        <f>'P11'!$E84</f>
        <v>N</v>
      </c>
      <c r="AQ93" s="31" t="str">
        <f>'P12'!$E84</f>
        <v>N</v>
      </c>
      <c r="AR93" s="31" t="str">
        <f>'P13'!$E84</f>
        <v>N</v>
      </c>
      <c r="AS93" s="31" t="str">
        <f>'P14'!$E84</f>
        <v>N</v>
      </c>
      <c r="AT93" s="31" t="str">
        <f>'P15'!$E84</f>
        <v>N</v>
      </c>
      <c r="AU93" s="31" t="str">
        <f>'P16'!$E84</f>
        <v>N</v>
      </c>
      <c r="AV93" s="31" t="str">
        <f>'P17'!$E84</f>
        <v>N</v>
      </c>
      <c r="AW93" s="31" t="str">
        <f>'P18'!$E84</f>
        <v>N</v>
      </c>
      <c r="AX93" s="31" t="str">
        <f>'P19'!$E84</f>
        <v>N</v>
      </c>
      <c r="AY93" s="31" t="str">
        <f>'P20'!$E84</f>
        <v>N</v>
      </c>
      <c r="AZ93" s="34">
        <f t="shared" si="35"/>
        <v>0</v>
      </c>
    </row>
    <row r="94" spans="1:52">
      <c r="A94">
        <v>11</v>
      </c>
      <c r="B94" s="31" t="str">
        <f>Critères!$B84</f>
        <v>11.12</v>
      </c>
      <c r="C94" s="31" t="str">
        <f>Critères!$A73</f>
        <v>FORMULAIRES</v>
      </c>
      <c r="D94" s="31" t="str">
        <f>'P01'!$D85</f>
        <v>NA</v>
      </c>
      <c r="E94" s="31" t="str">
        <f>'P02'!$D85</f>
        <v>NA</v>
      </c>
      <c r="F94" s="31" t="str">
        <f>'P03'!$D85</f>
        <v>NA</v>
      </c>
      <c r="G94" s="31" t="str">
        <f>'P04'!$D85</f>
        <v>NA</v>
      </c>
      <c r="H94" s="31" t="str">
        <f>'P05'!$D85</f>
        <v>NA</v>
      </c>
      <c r="I94" s="31" t="str">
        <f>'P06'!$D85</f>
        <v>NA</v>
      </c>
      <c r="J94" s="31" t="str">
        <f>'P07'!$D85</f>
        <v>NA</v>
      </c>
      <c r="K94" s="31" t="str">
        <f>'P08'!$D85</f>
        <v>NA</v>
      </c>
      <c r="L94" s="31" t="str">
        <f>'P09'!$D85</f>
        <v>NA</v>
      </c>
      <c r="M94" s="31" t="str">
        <f>'P10'!$D85</f>
        <v>NA</v>
      </c>
      <c r="N94" s="31" t="str">
        <f>'P11'!$D85</f>
        <v>NA</v>
      </c>
      <c r="O94" s="31" t="str">
        <f>'P12'!$D85</f>
        <v>NA</v>
      </c>
      <c r="P94" s="31" t="str">
        <f>'P13'!$D85</f>
        <v>NA</v>
      </c>
      <c r="Q94" s="31" t="str">
        <f>'P14'!$D85</f>
        <v>NA</v>
      </c>
      <c r="S94" s="31"/>
      <c r="T94" s="31"/>
      <c r="U94" s="31"/>
      <c r="V94" s="31"/>
      <c r="W94" s="31"/>
      <c r="X94" s="34">
        <f t="shared" si="30"/>
        <v>0</v>
      </c>
      <c r="Y94" s="34">
        <f t="shared" si="31"/>
        <v>0</v>
      </c>
      <c r="Z94" s="34">
        <f t="shared" si="32"/>
        <v>14</v>
      </c>
      <c r="AA94" s="34">
        <f t="shared" si="33"/>
        <v>0</v>
      </c>
      <c r="AB94" t="str">
        <f t="shared" si="34"/>
        <v>NA</v>
      </c>
      <c r="AC94">
        <v>11</v>
      </c>
      <c r="AD94" s="31" t="str">
        <f>Critères!$B84</f>
        <v>11.12</v>
      </c>
      <c r="AE94" s="31" t="str">
        <f>Critères!$A73</f>
        <v>FORMULAIRES</v>
      </c>
      <c r="AF94" s="31" t="str">
        <f>'P01'!$E85</f>
        <v>N</v>
      </c>
      <c r="AG94" s="31" t="str">
        <f>'P02'!$E85</f>
        <v>N</v>
      </c>
      <c r="AH94" s="31" t="str">
        <f>'P03'!$E85</f>
        <v>N</v>
      </c>
      <c r="AI94" s="31" t="str">
        <f>'P04'!$E85</f>
        <v>N</v>
      </c>
      <c r="AJ94" s="31" t="str">
        <f>'P05'!$E85</f>
        <v>N</v>
      </c>
      <c r="AK94" s="31" t="str">
        <f>'P06'!$E85</f>
        <v>N</v>
      </c>
      <c r="AL94" s="31" t="str">
        <f>'P07'!$E85</f>
        <v>N</v>
      </c>
      <c r="AM94" s="31" t="str">
        <f>'P08'!$E85</f>
        <v>N</v>
      </c>
      <c r="AN94" s="31" t="str">
        <f>'P09'!$E85</f>
        <v>N</v>
      </c>
      <c r="AO94" s="31" t="str">
        <f>'P10'!$E85</f>
        <v>N</v>
      </c>
      <c r="AP94" s="31" t="str">
        <f>'P11'!$E85</f>
        <v>N</v>
      </c>
      <c r="AQ94" s="31" t="str">
        <f>'P12'!$E85</f>
        <v>N</v>
      </c>
      <c r="AR94" s="31" t="str">
        <f>'P13'!$E85</f>
        <v>N</v>
      </c>
      <c r="AS94" s="31" t="str">
        <f>'P14'!$E85</f>
        <v>N</v>
      </c>
      <c r="AT94" s="31" t="str">
        <f>'P15'!$E85</f>
        <v>N</v>
      </c>
      <c r="AU94" s="31" t="str">
        <f>'P16'!$E85</f>
        <v>N</v>
      </c>
      <c r="AV94" s="31" t="str">
        <f>'P17'!$E85</f>
        <v>N</v>
      </c>
      <c r="AW94" s="31" t="str">
        <f>'P18'!$E85</f>
        <v>N</v>
      </c>
      <c r="AX94" s="31" t="str">
        <f>'P19'!$E85</f>
        <v>N</v>
      </c>
      <c r="AY94" s="31" t="str">
        <f>'P20'!$E85</f>
        <v>N</v>
      </c>
      <c r="AZ94" s="34">
        <f t="shared" si="35"/>
        <v>0</v>
      </c>
    </row>
    <row r="95" spans="1:52">
      <c r="A95">
        <v>11</v>
      </c>
      <c r="B95" s="31" t="str">
        <f>Critères!$B85</f>
        <v>11.13</v>
      </c>
      <c r="C95" s="31" t="str">
        <f>Critères!$A73</f>
        <v>FORMULAIRES</v>
      </c>
      <c r="D95" s="31" t="str">
        <f>'P01'!$D86</f>
        <v>NA</v>
      </c>
      <c r="E95" s="31" t="str">
        <f>'P02'!$D86</f>
        <v>NC</v>
      </c>
      <c r="F95" s="31" t="str">
        <f>'P03'!$D86</f>
        <v>NA</v>
      </c>
      <c r="G95" s="31" t="str">
        <f>'P04'!$D86</f>
        <v>NA</v>
      </c>
      <c r="H95" s="31" t="str">
        <f>'P05'!$D86</f>
        <v>NA</v>
      </c>
      <c r="I95" s="31" t="str">
        <f>'P06'!$D86</f>
        <v>NA</v>
      </c>
      <c r="J95" s="31" t="str">
        <f>'P07'!$D86</f>
        <v>NA</v>
      </c>
      <c r="K95" s="31" t="str">
        <f>'P08'!$D86</f>
        <v>NA</v>
      </c>
      <c r="L95" s="31" t="str">
        <f>'P09'!$D86</f>
        <v>NA</v>
      </c>
      <c r="M95" s="31" t="str">
        <f>'P10'!$D86</f>
        <v>NA</v>
      </c>
      <c r="N95" s="31" t="str">
        <f>'P11'!$D86</f>
        <v>NA</v>
      </c>
      <c r="O95" s="31" t="str">
        <f>'P12'!$D86</f>
        <v>NA</v>
      </c>
      <c r="P95" s="31" t="str">
        <f>'P13'!$D86</f>
        <v>NA</v>
      </c>
      <c r="Q95" s="31" t="str">
        <f>'P14'!$D86</f>
        <v>NA</v>
      </c>
      <c r="S95" s="31"/>
      <c r="T95" s="31"/>
      <c r="U95" s="31"/>
      <c r="V95" s="31"/>
      <c r="W95" s="31"/>
      <c r="X95" s="34">
        <f t="shared" si="30"/>
        <v>0</v>
      </c>
      <c r="Y95" s="34">
        <f t="shared" si="31"/>
        <v>1</v>
      </c>
      <c r="Z95" s="34">
        <f t="shared" si="32"/>
        <v>13</v>
      </c>
      <c r="AA95" s="34">
        <f t="shared" si="33"/>
        <v>0</v>
      </c>
      <c r="AB95" t="str">
        <f t="shared" si="34"/>
        <v>NC</v>
      </c>
      <c r="AC95">
        <v>11</v>
      </c>
      <c r="AD95" s="31" t="str">
        <f>Critères!$B85</f>
        <v>11.13</v>
      </c>
      <c r="AE95" s="31" t="str">
        <f>Critères!$A73</f>
        <v>FORMULAIRES</v>
      </c>
      <c r="AF95" s="31" t="str">
        <f>'P01'!$E86</f>
        <v>N</v>
      </c>
      <c r="AG95" s="31" t="str">
        <f>'P02'!$E86</f>
        <v>N</v>
      </c>
      <c r="AH95" s="31" t="str">
        <f>'P03'!$E86</f>
        <v>N</v>
      </c>
      <c r="AI95" s="31" t="str">
        <f>'P04'!$E86</f>
        <v>N</v>
      </c>
      <c r="AJ95" s="31" t="str">
        <f>'P05'!$E86</f>
        <v>N</v>
      </c>
      <c r="AK95" s="31" t="str">
        <f>'P06'!$E86</f>
        <v>N</v>
      </c>
      <c r="AL95" s="31" t="str">
        <f>'P07'!$E86</f>
        <v>N</v>
      </c>
      <c r="AM95" s="31" t="str">
        <f>'P08'!$E86</f>
        <v>N</v>
      </c>
      <c r="AN95" s="31" t="str">
        <f>'P09'!$E86</f>
        <v>N</v>
      </c>
      <c r="AO95" s="31" t="str">
        <f>'P10'!$E86</f>
        <v>N</v>
      </c>
      <c r="AP95" s="31" t="str">
        <f>'P11'!$E86</f>
        <v>N</v>
      </c>
      <c r="AQ95" s="31" t="str">
        <f>'P12'!$E86</f>
        <v>N</v>
      </c>
      <c r="AR95" s="31" t="str">
        <f>'P13'!$E86</f>
        <v>N</v>
      </c>
      <c r="AS95" s="31" t="str">
        <f>'P14'!$E86</f>
        <v>N</v>
      </c>
      <c r="AT95" s="31" t="str">
        <f>'P15'!$E86</f>
        <v>N</v>
      </c>
      <c r="AU95" s="31" t="str">
        <f>'P16'!$E86</f>
        <v>N</v>
      </c>
      <c r="AV95" s="31" t="str">
        <f>'P17'!$E86</f>
        <v>N</v>
      </c>
      <c r="AW95" s="31" t="str">
        <f>'P18'!$E86</f>
        <v>N</v>
      </c>
      <c r="AX95" s="31" t="str">
        <f>'P19'!$E86</f>
        <v>N</v>
      </c>
      <c r="AY95" s="31" t="str">
        <f>'P20'!$E86</f>
        <v>N</v>
      </c>
      <c r="AZ95" s="34">
        <f t="shared" si="35"/>
        <v>0</v>
      </c>
    </row>
    <row r="96" spans="1:52">
      <c r="A96" s="37"/>
      <c r="B96" s="38"/>
      <c r="C96" s="38"/>
      <c r="D96" s="38"/>
      <c r="E96" s="38"/>
      <c r="F96" s="38"/>
      <c r="G96" s="38"/>
      <c r="H96" s="38"/>
      <c r="I96" s="38"/>
      <c r="J96" s="38"/>
      <c r="K96" s="38"/>
      <c r="L96" s="38"/>
      <c r="M96" s="38"/>
      <c r="N96" s="38"/>
      <c r="O96" s="38"/>
      <c r="P96" s="38"/>
      <c r="Q96" s="38"/>
      <c r="R96" s="38"/>
      <c r="S96" s="38"/>
      <c r="T96" s="38"/>
      <c r="U96" s="38"/>
      <c r="V96" s="38"/>
      <c r="W96" s="38"/>
      <c r="X96" s="39">
        <f>SUM(X83:X95)</f>
        <v>15</v>
      </c>
      <c r="Y96" s="39">
        <f>SUM(Y83:Y95)</f>
        <v>17</v>
      </c>
      <c r="Z96" s="39">
        <f>SUM(Z83:Z95)</f>
        <v>150</v>
      </c>
      <c r="AA96" s="39">
        <f>SUM(AA83:AA95)</f>
        <v>0</v>
      </c>
      <c r="AC96" s="37"/>
      <c r="AD96" s="38"/>
      <c r="AE96" s="38"/>
      <c r="AF96" s="38"/>
      <c r="AG96" s="38"/>
      <c r="AH96" s="38"/>
      <c r="AI96" s="38"/>
      <c r="AJ96" s="38"/>
      <c r="AK96" s="38"/>
      <c r="AL96" s="38"/>
      <c r="AM96" s="38"/>
      <c r="AN96" s="38"/>
      <c r="AO96" s="38"/>
      <c r="AP96" s="38"/>
      <c r="AQ96" s="38"/>
      <c r="AR96" s="38"/>
      <c r="AS96" s="38"/>
      <c r="AT96" s="38"/>
      <c r="AU96" s="38"/>
      <c r="AV96" s="38"/>
      <c r="AW96" s="38"/>
      <c r="AX96" s="38"/>
      <c r="AY96" s="38"/>
      <c r="AZ96" s="39">
        <f>SUM(AZ83:AZ95)</f>
        <v>0</v>
      </c>
    </row>
    <row r="97" spans="1:52">
      <c r="A97">
        <v>12</v>
      </c>
      <c r="B97" s="31" t="str">
        <f>Critères!$B86</f>
        <v>12.1</v>
      </c>
      <c r="C97" s="31" t="str">
        <f>Critères!$A86</f>
        <v>NAVIGATION</v>
      </c>
      <c r="D97" s="31" t="str">
        <f>'P01'!$D87</f>
        <v>C</v>
      </c>
      <c r="E97" s="31" t="str">
        <f>'P02'!$D87</f>
        <v>C</v>
      </c>
      <c r="F97" s="31" t="str">
        <f>'P03'!$D87</f>
        <v>C</v>
      </c>
      <c r="G97" s="31" t="str">
        <f>'P04'!$D87</f>
        <v>C</v>
      </c>
      <c r="H97" s="31" t="str">
        <f>'P05'!$D87</f>
        <v>C</v>
      </c>
      <c r="I97" s="31" t="str">
        <f>'P06'!$D87</f>
        <v>C</v>
      </c>
      <c r="J97" s="31" t="str">
        <f>'P07'!$D87</f>
        <v>C</v>
      </c>
      <c r="K97" s="31" t="str">
        <f>'P08'!$D87</f>
        <v>C</v>
      </c>
      <c r="L97" s="31" t="str">
        <f>'P09'!$D87</f>
        <v>C</v>
      </c>
      <c r="M97" s="31" t="str">
        <f>'P10'!$D87</f>
        <v>C</v>
      </c>
      <c r="N97" s="31" t="str">
        <f>'P11'!$D87</f>
        <v>C</v>
      </c>
      <c r="O97" s="31" t="str">
        <f>'P12'!$D87</f>
        <v>NA</v>
      </c>
      <c r="P97" s="31" t="str">
        <f>'P13'!$D87</f>
        <v>NA</v>
      </c>
      <c r="Q97" s="31" t="str">
        <f>'P14'!$D87</f>
        <v>NA</v>
      </c>
      <c r="S97" s="31"/>
      <c r="T97" s="31"/>
      <c r="U97" s="31"/>
      <c r="V97" s="31"/>
      <c r="W97" s="31"/>
      <c r="X97" s="34">
        <f t="shared" ref="X97:X107" si="36">COUNTIF(D97:W97,"C")</f>
        <v>11</v>
      </c>
      <c r="Y97" s="34">
        <f t="shared" ref="Y97:Y107" si="37">COUNTIF(D97:W97,"NC")</f>
        <v>0</v>
      </c>
      <c r="Z97" s="34">
        <f t="shared" ref="Z97:Z107" si="38">COUNTIF(D97:W97,"NA")</f>
        <v>3</v>
      </c>
      <c r="AA97" s="34">
        <f t="shared" ref="AA97:AA107" si="39">COUNTIF(D97:W97,"NT")</f>
        <v>0</v>
      </c>
      <c r="AB97" t="str">
        <f t="shared" ref="AB97:AB107" si="40">IF(Y97&gt;0,"NC",IF(X97&gt;0,"C",IF(AA97&gt;0,"NT","NA")))</f>
        <v>C</v>
      </c>
      <c r="AC97">
        <v>12</v>
      </c>
      <c r="AD97" s="31" t="str">
        <f>Critères!$B86</f>
        <v>12.1</v>
      </c>
      <c r="AE97" s="31" t="str">
        <f>Critères!$A86</f>
        <v>NAVIGATION</v>
      </c>
      <c r="AF97" s="31" t="str">
        <f>'P01'!$E87</f>
        <v>N</v>
      </c>
      <c r="AG97" s="31" t="str">
        <f>'P02'!$E87</f>
        <v>N</v>
      </c>
      <c r="AH97" s="31" t="str">
        <f>'P03'!$E87</f>
        <v>N</v>
      </c>
      <c r="AI97" s="31" t="str">
        <f>'P04'!$E87</f>
        <v>N</v>
      </c>
      <c r="AJ97" s="31" t="str">
        <f>'P05'!$E87</f>
        <v>N</v>
      </c>
      <c r="AK97" s="31" t="str">
        <f>'P06'!$E87</f>
        <v>N</v>
      </c>
      <c r="AL97" s="31" t="str">
        <f>'P07'!$E87</f>
        <v>N</v>
      </c>
      <c r="AM97" s="31" t="str">
        <f>'P08'!$E87</f>
        <v>N</v>
      </c>
      <c r="AN97" s="31" t="str">
        <f>'P09'!$E87</f>
        <v>N</v>
      </c>
      <c r="AO97" s="31" t="str">
        <f>'P10'!$E87</f>
        <v>N</v>
      </c>
      <c r="AP97" s="31" t="str">
        <f>'P11'!$E87</f>
        <v>N</v>
      </c>
      <c r="AQ97" s="31" t="str">
        <f>'P12'!$E87</f>
        <v>N</v>
      </c>
      <c r="AR97" s="31" t="str">
        <f>'P13'!$E87</f>
        <v>N</v>
      </c>
      <c r="AS97" s="31" t="str">
        <f>'P14'!$E87</f>
        <v>N</v>
      </c>
      <c r="AT97" s="31" t="str">
        <f>'P15'!$E87</f>
        <v>N</v>
      </c>
      <c r="AU97" s="31" t="str">
        <f>'P16'!$E87</f>
        <v>N</v>
      </c>
      <c r="AV97" s="31" t="str">
        <f>'P17'!$E87</f>
        <v>N</v>
      </c>
      <c r="AW97" s="31" t="str">
        <f>'P18'!$E87</f>
        <v>N</v>
      </c>
      <c r="AX97" s="31" t="str">
        <f>'P19'!$E87</f>
        <v>N</v>
      </c>
      <c r="AY97" s="31" t="str">
        <f>'P20'!$E87</f>
        <v>N</v>
      </c>
      <c r="AZ97" s="34">
        <f t="shared" ref="AZ97:AZ107" si="41">COUNTIF(AF97:AY97,"D")</f>
        <v>0</v>
      </c>
    </row>
    <row r="98" spans="1:52">
      <c r="A98">
        <v>12</v>
      </c>
      <c r="B98" s="31" t="str">
        <f>Critères!$B87</f>
        <v>12.2</v>
      </c>
      <c r="C98" s="31" t="str">
        <f>Critères!$A86</f>
        <v>NAVIGATION</v>
      </c>
      <c r="D98" s="31" t="str">
        <f>'P01'!$D88</f>
        <v>C</v>
      </c>
      <c r="E98" s="31" t="str">
        <f>'P02'!$D88</f>
        <v>C</v>
      </c>
      <c r="F98" s="31" t="str">
        <f>'P03'!$D88</f>
        <v>C</v>
      </c>
      <c r="G98" s="31" t="str">
        <f>'P04'!$D88</f>
        <v>C</v>
      </c>
      <c r="H98" s="31" t="str">
        <f>'P05'!$D88</f>
        <v>C</v>
      </c>
      <c r="I98" s="31" t="str">
        <f>'P06'!$D88</f>
        <v>C</v>
      </c>
      <c r="J98" s="31" t="str">
        <f>'P07'!$D88</f>
        <v>C</v>
      </c>
      <c r="K98" s="31" t="str">
        <f>'P08'!$D88</f>
        <v>C</v>
      </c>
      <c r="L98" s="31" t="str">
        <f>'P09'!$D88</f>
        <v>C</v>
      </c>
      <c r="M98" s="31" t="str">
        <f>'P10'!$D88</f>
        <v>C</v>
      </c>
      <c r="N98" s="31" t="str">
        <f>'P11'!$D88</f>
        <v>C</v>
      </c>
      <c r="O98" s="31" t="str">
        <f>'P12'!$D88</f>
        <v>NA</v>
      </c>
      <c r="P98" s="31" t="str">
        <f>'P13'!$D88</f>
        <v>NA</v>
      </c>
      <c r="Q98" s="31" t="str">
        <f>'P14'!$D88</f>
        <v>NA</v>
      </c>
      <c r="S98" s="31"/>
      <c r="T98" s="31"/>
      <c r="U98" s="31"/>
      <c r="V98" s="31"/>
      <c r="W98" s="31"/>
      <c r="X98" s="34">
        <f t="shared" si="36"/>
        <v>11</v>
      </c>
      <c r="Y98" s="34">
        <f t="shared" si="37"/>
        <v>0</v>
      </c>
      <c r="Z98" s="34">
        <f t="shared" si="38"/>
        <v>3</v>
      </c>
      <c r="AA98" s="34">
        <f t="shared" si="39"/>
        <v>0</v>
      </c>
      <c r="AB98" t="str">
        <f t="shared" si="40"/>
        <v>C</v>
      </c>
      <c r="AC98">
        <v>12</v>
      </c>
      <c r="AD98" s="31" t="str">
        <f>Critères!$B87</f>
        <v>12.2</v>
      </c>
      <c r="AE98" s="31" t="str">
        <f>Critères!$A86</f>
        <v>NAVIGATION</v>
      </c>
      <c r="AF98" s="31" t="str">
        <f>'P01'!$E88</f>
        <v>N</v>
      </c>
      <c r="AG98" s="31" t="str">
        <f>'P02'!$E88</f>
        <v>N</v>
      </c>
      <c r="AH98" s="31" t="str">
        <f>'P03'!$E88</f>
        <v>N</v>
      </c>
      <c r="AI98" s="31" t="str">
        <f>'P04'!$E88</f>
        <v>N</v>
      </c>
      <c r="AJ98" s="31" t="str">
        <f>'P05'!$E88</f>
        <v>N</v>
      </c>
      <c r="AK98" s="31" t="str">
        <f>'P06'!$E88</f>
        <v>N</v>
      </c>
      <c r="AL98" s="31" t="str">
        <f>'P07'!$E88</f>
        <v>N</v>
      </c>
      <c r="AM98" s="31" t="str">
        <f>'P08'!$E88</f>
        <v>N</v>
      </c>
      <c r="AN98" s="31" t="str">
        <f>'P09'!$E88</f>
        <v>N</v>
      </c>
      <c r="AO98" s="31" t="str">
        <f>'P10'!$E88</f>
        <v>N</v>
      </c>
      <c r="AP98" s="31" t="str">
        <f>'P11'!$E88</f>
        <v>N</v>
      </c>
      <c r="AQ98" s="31" t="str">
        <f>'P12'!$E88</f>
        <v>N</v>
      </c>
      <c r="AR98" s="31" t="str">
        <f>'P13'!$E88</f>
        <v>N</v>
      </c>
      <c r="AS98" s="31" t="str">
        <f>'P14'!$E88</f>
        <v>N</v>
      </c>
      <c r="AT98" s="31" t="str">
        <f>'P15'!$E88</f>
        <v>N</v>
      </c>
      <c r="AU98" s="31" t="str">
        <f>'P16'!$E88</f>
        <v>N</v>
      </c>
      <c r="AV98" s="31" t="str">
        <f>'P17'!$E88</f>
        <v>N</v>
      </c>
      <c r="AW98" s="31" t="str">
        <f>'P18'!$E88</f>
        <v>N</v>
      </c>
      <c r="AX98" s="31" t="str">
        <f>'P19'!$E88</f>
        <v>N</v>
      </c>
      <c r="AY98" s="31" t="str">
        <f>'P20'!$E88</f>
        <v>N</v>
      </c>
      <c r="AZ98" s="34">
        <f t="shared" si="41"/>
        <v>0</v>
      </c>
    </row>
    <row r="99" spans="1:52">
      <c r="A99">
        <v>12</v>
      </c>
      <c r="B99" s="31" t="str">
        <f>Critères!$B88</f>
        <v>12.3</v>
      </c>
      <c r="C99" s="31" t="str">
        <f>Critères!$A86</f>
        <v>NAVIGATION</v>
      </c>
      <c r="D99" s="31" t="str">
        <f>'P01'!$D89</f>
        <v>C</v>
      </c>
      <c r="E99" s="31" t="str">
        <f>'P02'!$D89</f>
        <v>C</v>
      </c>
      <c r="F99" s="31" t="str">
        <f>'P03'!$D89</f>
        <v>C</v>
      </c>
      <c r="G99" s="31" t="str">
        <f>'P04'!$D89</f>
        <v>C</v>
      </c>
      <c r="H99" s="31" t="str">
        <f>'P05'!$D89</f>
        <v>C</v>
      </c>
      <c r="I99" s="31" t="str">
        <f>'P06'!$D89</f>
        <v>C</v>
      </c>
      <c r="J99" s="31" t="str">
        <f>'P07'!$D89</f>
        <v>C</v>
      </c>
      <c r="K99" s="31" t="str">
        <f>'P08'!$D89</f>
        <v>C</v>
      </c>
      <c r="L99" s="31" t="str">
        <f>'P09'!$D89</f>
        <v>C</v>
      </c>
      <c r="M99" s="31" t="str">
        <f>'P10'!$D89</f>
        <v>C</v>
      </c>
      <c r="N99" s="31" t="str">
        <f>'P11'!$D89</f>
        <v>C</v>
      </c>
      <c r="O99" s="31" t="str">
        <f>'P12'!$D89</f>
        <v>C</v>
      </c>
      <c r="P99" s="31" t="str">
        <f>'P13'!$D89</f>
        <v>C</v>
      </c>
      <c r="Q99" s="31" t="str">
        <f>'P14'!$D89</f>
        <v>C</v>
      </c>
      <c r="S99" s="31"/>
      <c r="T99" s="31"/>
      <c r="U99" s="31"/>
      <c r="V99" s="31"/>
      <c r="W99" s="31"/>
      <c r="X99" s="34">
        <f t="shared" si="36"/>
        <v>14</v>
      </c>
      <c r="Y99" s="34">
        <f t="shared" si="37"/>
        <v>0</v>
      </c>
      <c r="Z99" s="34">
        <f t="shared" si="38"/>
        <v>0</v>
      </c>
      <c r="AA99" s="34">
        <f t="shared" si="39"/>
        <v>0</v>
      </c>
      <c r="AB99" t="str">
        <f t="shared" si="40"/>
        <v>C</v>
      </c>
      <c r="AC99">
        <v>12</v>
      </c>
      <c r="AD99" s="31" t="str">
        <f>Critères!$B88</f>
        <v>12.3</v>
      </c>
      <c r="AE99" s="31" t="str">
        <f>Critères!$A86</f>
        <v>NAVIGATION</v>
      </c>
      <c r="AF99" s="31" t="str">
        <f>'P01'!$E89</f>
        <v>N</v>
      </c>
      <c r="AG99" s="31" t="str">
        <f>'P02'!$E89</f>
        <v>N</v>
      </c>
      <c r="AH99" s="31" t="str">
        <f>'P03'!$E89</f>
        <v>N</v>
      </c>
      <c r="AI99" s="31" t="str">
        <f>'P04'!$E89</f>
        <v>N</v>
      </c>
      <c r="AJ99" s="31" t="str">
        <f>'P05'!$E89</f>
        <v>N</v>
      </c>
      <c r="AK99" s="31" t="str">
        <f>'P06'!$E89</f>
        <v>N</v>
      </c>
      <c r="AL99" s="31" t="str">
        <f>'P07'!$E89</f>
        <v>N</v>
      </c>
      <c r="AM99" s="31" t="str">
        <f>'P08'!$E89</f>
        <v>N</v>
      </c>
      <c r="AN99" s="31" t="str">
        <f>'P09'!$E89</f>
        <v>N</v>
      </c>
      <c r="AO99" s="31" t="str">
        <f>'P10'!$E89</f>
        <v>N</v>
      </c>
      <c r="AP99" s="31" t="str">
        <f>'P11'!$E89</f>
        <v>N</v>
      </c>
      <c r="AQ99" s="31" t="str">
        <f>'P12'!$E89</f>
        <v>N</v>
      </c>
      <c r="AR99" s="31" t="str">
        <f>'P13'!$E89</f>
        <v>N</v>
      </c>
      <c r="AS99" s="31" t="str">
        <f>'P14'!$E89</f>
        <v>N</v>
      </c>
      <c r="AT99" s="31" t="str">
        <f>'P15'!$E89</f>
        <v>N</v>
      </c>
      <c r="AU99" s="31" t="str">
        <f>'P16'!$E89</f>
        <v>N</v>
      </c>
      <c r="AV99" s="31" t="str">
        <f>'P17'!$E89</f>
        <v>N</v>
      </c>
      <c r="AW99" s="31" t="str">
        <f>'P18'!$E89</f>
        <v>N</v>
      </c>
      <c r="AX99" s="31" t="str">
        <f>'P19'!$E89</f>
        <v>N</v>
      </c>
      <c r="AY99" s="31" t="str">
        <f>'P20'!$E89</f>
        <v>N</v>
      </c>
      <c r="AZ99" s="34">
        <f t="shared" si="41"/>
        <v>0</v>
      </c>
    </row>
    <row r="100" spans="1:52">
      <c r="A100">
        <v>12</v>
      </c>
      <c r="B100" s="31" t="str">
        <f>Critères!$B89</f>
        <v>12.4</v>
      </c>
      <c r="C100" s="31" t="str">
        <f>Critères!$A86</f>
        <v>NAVIGATION</v>
      </c>
      <c r="D100" s="31" t="str">
        <f>'P01'!$D90</f>
        <v>C</v>
      </c>
      <c r="E100" s="31" t="str">
        <f>'P02'!$D90</f>
        <v>C</v>
      </c>
      <c r="F100" s="31" t="str">
        <f>'P03'!$D90</f>
        <v>C</v>
      </c>
      <c r="G100" s="31" t="str">
        <f>'P04'!$D90</f>
        <v>C</v>
      </c>
      <c r="H100" s="31" t="str">
        <f>'P05'!$D90</f>
        <v>C</v>
      </c>
      <c r="I100" s="31" t="str">
        <f>'P06'!$D90</f>
        <v>C</v>
      </c>
      <c r="J100" s="31" t="str">
        <f>'P07'!$D90</f>
        <v>C</v>
      </c>
      <c r="K100" s="31" t="str">
        <f>'P08'!$D90</f>
        <v>C</v>
      </c>
      <c r="L100" s="31" t="str">
        <f>'P09'!$D90</f>
        <v>C</v>
      </c>
      <c r="M100" s="31" t="str">
        <f>'P10'!$D90</f>
        <v>C</v>
      </c>
      <c r="N100" s="31" t="str">
        <f>'P11'!$D90</f>
        <v>C</v>
      </c>
      <c r="O100" s="31" t="str">
        <f>'P12'!$D90</f>
        <v>C</v>
      </c>
      <c r="P100" s="31" t="str">
        <f>'P13'!$D90</f>
        <v>C</v>
      </c>
      <c r="Q100" s="31" t="str">
        <f>'P14'!$D90</f>
        <v>C</v>
      </c>
      <c r="S100" s="31"/>
      <c r="T100" s="31"/>
      <c r="U100" s="31"/>
      <c r="V100" s="31"/>
      <c r="W100" s="31"/>
      <c r="X100" s="34">
        <f t="shared" si="36"/>
        <v>14</v>
      </c>
      <c r="Y100" s="34">
        <f t="shared" si="37"/>
        <v>0</v>
      </c>
      <c r="Z100" s="34">
        <f t="shared" si="38"/>
        <v>0</v>
      </c>
      <c r="AA100" s="34">
        <f t="shared" si="39"/>
        <v>0</v>
      </c>
      <c r="AB100" t="str">
        <f t="shared" si="40"/>
        <v>C</v>
      </c>
      <c r="AC100">
        <v>12</v>
      </c>
      <c r="AD100" s="31" t="str">
        <f>Critères!$B89</f>
        <v>12.4</v>
      </c>
      <c r="AE100" s="31" t="str">
        <f>Critères!$A86</f>
        <v>NAVIGATION</v>
      </c>
      <c r="AF100" s="31" t="str">
        <f>'P01'!$E90</f>
        <v>N</v>
      </c>
      <c r="AG100" s="31" t="str">
        <f>'P02'!$E90</f>
        <v>N</v>
      </c>
      <c r="AH100" s="31" t="str">
        <f>'P03'!$E90</f>
        <v>N</v>
      </c>
      <c r="AI100" s="31" t="str">
        <f>'P04'!$E90</f>
        <v>N</v>
      </c>
      <c r="AJ100" s="31" t="str">
        <f>'P05'!$E90</f>
        <v>N</v>
      </c>
      <c r="AK100" s="31" t="str">
        <f>'P06'!$E90</f>
        <v>N</v>
      </c>
      <c r="AL100" s="31" t="str">
        <f>'P07'!$E90</f>
        <v>N</v>
      </c>
      <c r="AM100" s="31" t="str">
        <f>'P08'!$E90</f>
        <v>N</v>
      </c>
      <c r="AN100" s="31" t="str">
        <f>'P09'!$E90</f>
        <v>N</v>
      </c>
      <c r="AO100" s="31" t="str">
        <f>'P10'!$E90</f>
        <v>N</v>
      </c>
      <c r="AP100" s="31" t="str">
        <f>'P11'!$E90</f>
        <v>N</v>
      </c>
      <c r="AQ100" s="31" t="str">
        <f>'P12'!$E90</f>
        <v>N</v>
      </c>
      <c r="AR100" s="31" t="str">
        <f>'P13'!$E90</f>
        <v>N</v>
      </c>
      <c r="AS100" s="31" t="str">
        <f>'P14'!$E90</f>
        <v>N</v>
      </c>
      <c r="AT100" s="31" t="str">
        <f>'P15'!$E90</f>
        <v>N</v>
      </c>
      <c r="AU100" s="31" t="str">
        <f>'P16'!$E90</f>
        <v>N</v>
      </c>
      <c r="AV100" s="31" t="str">
        <f>'P17'!$E90</f>
        <v>N</v>
      </c>
      <c r="AW100" s="31" t="str">
        <f>'P18'!$E90</f>
        <v>N</v>
      </c>
      <c r="AX100" s="31" t="str">
        <f>'P19'!$E90</f>
        <v>N</v>
      </c>
      <c r="AY100" s="31" t="str">
        <f>'P20'!$E90</f>
        <v>N</v>
      </c>
      <c r="AZ100" s="34">
        <f t="shared" si="41"/>
        <v>0</v>
      </c>
    </row>
    <row r="101" spans="1:52">
      <c r="A101">
        <v>12</v>
      </c>
      <c r="B101" s="31" t="str">
        <f>Critères!$B90</f>
        <v>12.5</v>
      </c>
      <c r="C101" s="31" t="str">
        <f>Critères!$A86</f>
        <v>NAVIGATION</v>
      </c>
      <c r="D101" s="31" t="str">
        <f>'P01'!$D91</f>
        <v>C</v>
      </c>
      <c r="E101" s="31" t="str">
        <f>'P02'!$D91</f>
        <v>C</v>
      </c>
      <c r="F101" s="31" t="str">
        <f>'P03'!$D91</f>
        <v>C</v>
      </c>
      <c r="G101" s="31" t="str">
        <f>'P04'!$D91</f>
        <v>C</v>
      </c>
      <c r="H101" s="31" t="str">
        <f>'P05'!$D91</f>
        <v>C</v>
      </c>
      <c r="I101" s="31" t="str">
        <f>'P06'!$D91</f>
        <v>C</v>
      </c>
      <c r="J101" s="31" t="str">
        <f>'P07'!$D91</f>
        <v>C</v>
      </c>
      <c r="K101" s="31" t="str">
        <f>'P08'!$D91</f>
        <v>C</v>
      </c>
      <c r="L101" s="31" t="str">
        <f>'P09'!$D91</f>
        <v>C</v>
      </c>
      <c r="M101" s="31" t="str">
        <f>'P10'!$D91</f>
        <v>C</v>
      </c>
      <c r="N101" s="31" t="str">
        <f>'P11'!$D91</f>
        <v>C</v>
      </c>
      <c r="O101" s="31" t="str">
        <f>'P12'!$D91</f>
        <v>C</v>
      </c>
      <c r="P101" s="31" t="str">
        <f>'P13'!$D91</f>
        <v>C</v>
      </c>
      <c r="Q101" s="31" t="str">
        <f>'P14'!$D91</f>
        <v>C</v>
      </c>
      <c r="S101" s="31"/>
      <c r="T101" s="31"/>
      <c r="U101" s="31"/>
      <c r="V101" s="31"/>
      <c r="W101" s="31"/>
      <c r="X101" s="34">
        <f t="shared" si="36"/>
        <v>14</v>
      </c>
      <c r="Y101" s="34">
        <f t="shared" si="37"/>
        <v>0</v>
      </c>
      <c r="Z101" s="34">
        <f t="shared" si="38"/>
        <v>0</v>
      </c>
      <c r="AA101" s="34">
        <f t="shared" si="39"/>
        <v>0</v>
      </c>
      <c r="AB101" t="str">
        <f t="shared" si="40"/>
        <v>C</v>
      </c>
      <c r="AC101">
        <v>12</v>
      </c>
      <c r="AD101" s="31" t="str">
        <f>Critères!$B90</f>
        <v>12.5</v>
      </c>
      <c r="AE101" s="31" t="str">
        <f>Critères!$A86</f>
        <v>NAVIGATION</v>
      </c>
      <c r="AF101" s="31" t="str">
        <f>'P01'!$E91</f>
        <v>N</v>
      </c>
      <c r="AG101" s="31" t="str">
        <f>'P02'!$E91</f>
        <v>N</v>
      </c>
      <c r="AH101" s="31" t="str">
        <f>'P03'!$E91</f>
        <v>N</v>
      </c>
      <c r="AI101" s="31" t="str">
        <f>'P04'!$E91</f>
        <v>N</v>
      </c>
      <c r="AJ101" s="31" t="str">
        <f>'P05'!$E91</f>
        <v>N</v>
      </c>
      <c r="AK101" s="31" t="str">
        <f>'P06'!$E91</f>
        <v>N</v>
      </c>
      <c r="AL101" s="31" t="str">
        <f>'P07'!$E91</f>
        <v>N</v>
      </c>
      <c r="AM101" s="31" t="str">
        <f>'P08'!$E91</f>
        <v>N</v>
      </c>
      <c r="AN101" s="31" t="str">
        <f>'P09'!$E91</f>
        <v>N</v>
      </c>
      <c r="AO101" s="31" t="str">
        <f>'P10'!$E91</f>
        <v>N</v>
      </c>
      <c r="AP101" s="31" t="str">
        <f>'P11'!$E91</f>
        <v>N</v>
      </c>
      <c r="AQ101" s="31" t="str">
        <f>'P12'!$E91</f>
        <v>N</v>
      </c>
      <c r="AR101" s="31" t="str">
        <f>'P13'!$E91</f>
        <v>N</v>
      </c>
      <c r="AS101" s="31" t="str">
        <f>'P14'!$E91</f>
        <v>N</v>
      </c>
      <c r="AT101" s="31" t="str">
        <f>'P15'!$E91</f>
        <v>N</v>
      </c>
      <c r="AU101" s="31" t="str">
        <f>'P16'!$E91</f>
        <v>N</v>
      </c>
      <c r="AV101" s="31" t="str">
        <f>'P17'!$E91</f>
        <v>N</v>
      </c>
      <c r="AW101" s="31" t="str">
        <f>'P18'!$E91</f>
        <v>N</v>
      </c>
      <c r="AX101" s="31" t="str">
        <f>'P19'!$E91</f>
        <v>N</v>
      </c>
      <c r="AY101" s="31" t="str">
        <f>'P20'!$E91</f>
        <v>N</v>
      </c>
      <c r="AZ101" s="34">
        <f t="shared" si="41"/>
        <v>0</v>
      </c>
    </row>
    <row r="102" spans="1:52">
      <c r="A102">
        <v>12</v>
      </c>
      <c r="B102" s="31" t="str">
        <f>Critères!$B91</f>
        <v>12.6</v>
      </c>
      <c r="C102" s="31" t="str">
        <f>Critères!$A86</f>
        <v>NAVIGATION</v>
      </c>
      <c r="D102" s="31" t="str">
        <f>'P01'!$D92</f>
        <v>NC</v>
      </c>
      <c r="E102" s="31" t="str">
        <f>'P02'!$D92</f>
        <v>NC</v>
      </c>
      <c r="F102" s="31" t="str">
        <f>'P03'!$D92</f>
        <v>NC</v>
      </c>
      <c r="G102" s="31" t="str">
        <f>'P04'!$D92</f>
        <v>NC</v>
      </c>
      <c r="H102" s="31" t="str">
        <f>'P05'!$D92</f>
        <v>NC</v>
      </c>
      <c r="I102" s="31" t="str">
        <f>'P06'!$D92</f>
        <v>NC</v>
      </c>
      <c r="J102" s="31" t="str">
        <f>'P07'!$D92</f>
        <v>NC</v>
      </c>
      <c r="K102" s="31" t="str">
        <f>'P08'!$D92</f>
        <v>NC</v>
      </c>
      <c r="L102" s="31" t="str">
        <f>'P09'!$D92</f>
        <v>NC</v>
      </c>
      <c r="M102" s="31" t="str">
        <f>'P10'!$D92</f>
        <v>NC</v>
      </c>
      <c r="N102" s="31" t="str">
        <f>'P11'!$D92</f>
        <v>NC</v>
      </c>
      <c r="O102" s="31" t="str">
        <f>'P12'!$D92</f>
        <v>NC</v>
      </c>
      <c r="P102" s="31" t="str">
        <f>'P13'!$D92</f>
        <v>NC</v>
      </c>
      <c r="Q102" s="31" t="str">
        <f>'P14'!$D92</f>
        <v>NC</v>
      </c>
      <c r="S102" s="31"/>
      <c r="T102" s="31"/>
      <c r="U102" s="31"/>
      <c r="V102" s="31"/>
      <c r="W102" s="31"/>
      <c r="X102" s="34">
        <f t="shared" si="36"/>
        <v>0</v>
      </c>
      <c r="Y102" s="34">
        <f t="shared" si="37"/>
        <v>14</v>
      </c>
      <c r="Z102" s="34">
        <f t="shared" si="38"/>
        <v>0</v>
      </c>
      <c r="AA102" s="34">
        <f t="shared" si="39"/>
        <v>0</v>
      </c>
      <c r="AB102" t="s">
        <v>271</v>
      </c>
      <c r="AC102">
        <v>12</v>
      </c>
      <c r="AD102" s="31" t="str">
        <f>Critères!$B91</f>
        <v>12.6</v>
      </c>
      <c r="AE102" s="31" t="str">
        <f>Critères!$A86</f>
        <v>NAVIGATION</v>
      </c>
      <c r="AF102" s="31" t="str">
        <f>'P01'!$E92</f>
        <v>N</v>
      </c>
      <c r="AG102" s="31" t="str">
        <f>'P02'!$E92</f>
        <v>N</v>
      </c>
      <c r="AH102" s="31" t="str">
        <f>'P03'!$E92</f>
        <v>N</v>
      </c>
      <c r="AI102" s="31" t="str">
        <f>'P04'!$E92</f>
        <v>N</v>
      </c>
      <c r="AJ102" s="31" t="str">
        <f>'P05'!$E92</f>
        <v>N</v>
      </c>
      <c r="AK102" s="31" t="str">
        <f>'P06'!$E92</f>
        <v>N</v>
      </c>
      <c r="AL102" s="31" t="str">
        <f>'P07'!$E92</f>
        <v>N</v>
      </c>
      <c r="AM102" s="31" t="str">
        <f>'P08'!$E92</f>
        <v>N</v>
      </c>
      <c r="AN102" s="31" t="str">
        <f>'P09'!$E92</f>
        <v>N</v>
      </c>
      <c r="AO102" s="31" t="str">
        <f>'P10'!$E92</f>
        <v>N</v>
      </c>
      <c r="AP102" s="31" t="str">
        <f>'P11'!$E92</f>
        <v>N</v>
      </c>
      <c r="AQ102" s="31" t="str">
        <f>'P12'!$E92</f>
        <v>N</v>
      </c>
      <c r="AR102" s="31" t="str">
        <f>'P13'!$E92</f>
        <v>N</v>
      </c>
      <c r="AS102" s="31" t="str">
        <f>'P14'!$E92</f>
        <v>N</v>
      </c>
      <c r="AT102" s="31" t="str">
        <f>'P15'!$E92</f>
        <v>N</v>
      </c>
      <c r="AU102" s="31" t="str">
        <f>'P16'!$E92</f>
        <v>N</v>
      </c>
      <c r="AV102" s="31" t="str">
        <f>'P17'!$E92</f>
        <v>N</v>
      </c>
      <c r="AW102" s="31" t="str">
        <f>'P18'!$E92</f>
        <v>N</v>
      </c>
      <c r="AX102" s="31" t="str">
        <f>'P19'!$E92</f>
        <v>N</v>
      </c>
      <c r="AY102" s="31" t="str">
        <f>'P20'!$E92</f>
        <v>N</v>
      </c>
      <c r="AZ102" s="34">
        <f t="shared" si="41"/>
        <v>0</v>
      </c>
    </row>
    <row r="103" spans="1:52">
      <c r="A103">
        <v>12</v>
      </c>
      <c r="B103" s="31" t="str">
        <f>Critères!$B92</f>
        <v>12.7</v>
      </c>
      <c r="C103" s="31" t="str">
        <f>Critères!$A86</f>
        <v>NAVIGATION</v>
      </c>
      <c r="D103" s="31" t="str">
        <f>'P01'!$D93</f>
        <v>C</v>
      </c>
      <c r="E103" s="31" t="str">
        <f>'P02'!$D93</f>
        <v>C</v>
      </c>
      <c r="F103" s="31" t="str">
        <f>'P03'!$D93</f>
        <v>C</v>
      </c>
      <c r="G103" s="31" t="str">
        <f>'P04'!$D93</f>
        <v>C</v>
      </c>
      <c r="H103" s="31" t="str">
        <f>'P05'!$D93</f>
        <v>C</v>
      </c>
      <c r="I103" s="31" t="str">
        <f>'P06'!$D93</f>
        <v>C</v>
      </c>
      <c r="J103" s="31" t="str">
        <f>'P07'!$D93</f>
        <v>C</v>
      </c>
      <c r="K103" s="31" t="str">
        <f>'P08'!$D93</f>
        <v>C</v>
      </c>
      <c r="L103" s="31" t="str">
        <f>'P09'!$D93</f>
        <v>C</v>
      </c>
      <c r="M103" s="31" t="str">
        <f>'P10'!$D93</f>
        <v>C</v>
      </c>
      <c r="N103" s="31" t="str">
        <f>'P11'!$D93</f>
        <v>C</v>
      </c>
      <c r="O103" s="31" t="str">
        <f>'P12'!$D93</f>
        <v>C</v>
      </c>
      <c r="P103" s="31" t="str">
        <f>'P13'!$D93</f>
        <v>C</v>
      </c>
      <c r="Q103" s="31" t="str">
        <f>'P14'!$D93</f>
        <v>C</v>
      </c>
      <c r="S103" s="31"/>
      <c r="T103" s="31"/>
      <c r="U103" s="31"/>
      <c r="V103" s="31"/>
      <c r="W103" s="31"/>
      <c r="X103" s="34">
        <f t="shared" si="36"/>
        <v>14</v>
      </c>
      <c r="Y103" s="34">
        <f t="shared" si="37"/>
        <v>0</v>
      </c>
      <c r="Z103" s="34">
        <f t="shared" si="38"/>
        <v>0</v>
      </c>
      <c r="AA103" s="34">
        <f t="shared" si="39"/>
        <v>0</v>
      </c>
      <c r="AB103" t="s">
        <v>272</v>
      </c>
      <c r="AC103">
        <v>12</v>
      </c>
      <c r="AD103" s="31" t="str">
        <f>Critères!$B92</f>
        <v>12.7</v>
      </c>
      <c r="AE103" s="31" t="str">
        <f>Critères!$A86</f>
        <v>NAVIGATION</v>
      </c>
      <c r="AF103" s="31" t="str">
        <f>'P01'!$E93</f>
        <v>N</v>
      </c>
      <c r="AG103" s="31" t="str">
        <f>'P02'!$E93</f>
        <v>N</v>
      </c>
      <c r="AH103" s="31" t="str">
        <f>'P03'!$E93</f>
        <v>N</v>
      </c>
      <c r="AI103" s="31" t="str">
        <f>'P04'!$E93</f>
        <v>N</v>
      </c>
      <c r="AJ103" s="31" t="str">
        <f>'P05'!$E93</f>
        <v>N</v>
      </c>
      <c r="AK103" s="31" t="str">
        <f>'P06'!$E93</f>
        <v>N</v>
      </c>
      <c r="AL103" s="31" t="str">
        <f>'P07'!$E93</f>
        <v>N</v>
      </c>
      <c r="AM103" s="31" t="str">
        <f>'P08'!$E93</f>
        <v>N</v>
      </c>
      <c r="AN103" s="31" t="str">
        <f>'P09'!$E93</f>
        <v>N</v>
      </c>
      <c r="AO103" s="31" t="str">
        <f>'P10'!$E93</f>
        <v>N</v>
      </c>
      <c r="AP103" s="31" t="str">
        <f>'P11'!$E93</f>
        <v>N</v>
      </c>
      <c r="AQ103" s="31" t="str">
        <f>'P12'!$E93</f>
        <v>N</v>
      </c>
      <c r="AR103" s="31" t="str">
        <f>'P13'!$E93</f>
        <v>N</v>
      </c>
      <c r="AS103" s="31" t="str">
        <f>'P14'!$E93</f>
        <v>N</v>
      </c>
      <c r="AT103" s="31" t="str">
        <f>'P15'!$E93</f>
        <v>N</v>
      </c>
      <c r="AU103" s="31" t="str">
        <f>'P16'!$E93</f>
        <v>N</v>
      </c>
      <c r="AV103" s="31" t="str">
        <f>'P17'!$E93</f>
        <v>N</v>
      </c>
      <c r="AW103" s="31" t="str">
        <f>'P18'!$E93</f>
        <v>N</v>
      </c>
      <c r="AX103" s="31" t="str">
        <f>'P19'!$E93</f>
        <v>N</v>
      </c>
      <c r="AY103" s="31" t="str">
        <f>'P20'!$E93</f>
        <v>N</v>
      </c>
      <c r="AZ103" s="34">
        <f t="shared" si="41"/>
        <v>0</v>
      </c>
    </row>
    <row r="104" spans="1:52">
      <c r="A104">
        <v>12</v>
      </c>
      <c r="B104" s="31" t="str">
        <f>Critères!$B93</f>
        <v>12.8</v>
      </c>
      <c r="C104" s="31" t="str">
        <f>Critères!$A86</f>
        <v>NAVIGATION</v>
      </c>
      <c r="D104" s="31" t="str">
        <f>'P01'!$D94</f>
        <v>C</v>
      </c>
      <c r="E104" s="31" t="str">
        <f>'P02'!$D94</f>
        <v>C</v>
      </c>
      <c r="F104" s="31" t="str">
        <f>'P03'!$D94</f>
        <v>C</v>
      </c>
      <c r="G104" s="31" t="str">
        <f>'P04'!$D94</f>
        <v>C</v>
      </c>
      <c r="H104" s="31" t="str">
        <f>'P05'!$D94</f>
        <v>C</v>
      </c>
      <c r="I104" s="31" t="str">
        <f>'P06'!$D94</f>
        <v>C</v>
      </c>
      <c r="J104" s="31" t="str">
        <f>'P07'!$D94</f>
        <v>C</v>
      </c>
      <c r="K104" s="31" t="str">
        <f>'P08'!$D94</f>
        <v>C</v>
      </c>
      <c r="L104" s="31" t="str">
        <f>'P09'!$D94</f>
        <v>C</v>
      </c>
      <c r="M104" s="31" t="str">
        <f>'P10'!$D94</f>
        <v>C</v>
      </c>
      <c r="N104" s="31" t="str">
        <f>'P11'!$D94</f>
        <v>C</v>
      </c>
      <c r="O104" s="31" t="str">
        <f>'P12'!$D94</f>
        <v>C</v>
      </c>
      <c r="P104" s="31" t="str">
        <f>'P13'!$D94</f>
        <v>C</v>
      </c>
      <c r="Q104" s="31" t="str">
        <f>'P14'!$D94</f>
        <v>C</v>
      </c>
      <c r="S104" s="31"/>
      <c r="T104" s="31"/>
      <c r="U104" s="31"/>
      <c r="V104" s="31"/>
      <c r="W104" s="31"/>
      <c r="X104" s="34">
        <f t="shared" si="36"/>
        <v>14</v>
      </c>
      <c r="Y104" s="34">
        <f t="shared" si="37"/>
        <v>0</v>
      </c>
      <c r="Z104" s="34">
        <f t="shared" si="38"/>
        <v>0</v>
      </c>
      <c r="AA104" s="34">
        <f t="shared" si="39"/>
        <v>0</v>
      </c>
      <c r="AB104" t="str">
        <f t="shared" si="40"/>
        <v>C</v>
      </c>
      <c r="AC104">
        <v>12</v>
      </c>
      <c r="AD104" s="31" t="str">
        <f>Critères!$B93</f>
        <v>12.8</v>
      </c>
      <c r="AE104" s="31" t="str">
        <f>Critères!$A86</f>
        <v>NAVIGATION</v>
      </c>
      <c r="AF104" s="31" t="str">
        <f>'P01'!$E94</f>
        <v>N</v>
      </c>
      <c r="AG104" s="31" t="str">
        <f>'P02'!$E94</f>
        <v>N</v>
      </c>
      <c r="AH104" s="31" t="str">
        <f>'P03'!$E94</f>
        <v>N</v>
      </c>
      <c r="AI104" s="31" t="str">
        <f>'P04'!$E94</f>
        <v>N</v>
      </c>
      <c r="AJ104" s="31" t="str">
        <f>'P05'!$E94</f>
        <v>N</v>
      </c>
      <c r="AK104" s="31" t="str">
        <f>'P06'!$E94</f>
        <v>N</v>
      </c>
      <c r="AL104" s="31" t="str">
        <f>'P07'!$E94</f>
        <v>N</v>
      </c>
      <c r="AM104" s="31" t="str">
        <f>'P08'!$E94</f>
        <v>N</v>
      </c>
      <c r="AN104" s="31" t="str">
        <f>'P09'!$E94</f>
        <v>N</v>
      </c>
      <c r="AO104" s="31" t="str">
        <f>'P10'!$E94</f>
        <v>N</v>
      </c>
      <c r="AP104" s="31" t="str">
        <f>'P11'!$E94</f>
        <v>N</v>
      </c>
      <c r="AQ104" s="31" t="str">
        <f>'P12'!$E94</f>
        <v>N</v>
      </c>
      <c r="AR104" s="31" t="str">
        <f>'P13'!$E94</f>
        <v>N</v>
      </c>
      <c r="AS104" s="31" t="str">
        <f>'P14'!$E94</f>
        <v>N</v>
      </c>
      <c r="AT104" s="31" t="str">
        <f>'P15'!$E94</f>
        <v>N</v>
      </c>
      <c r="AU104" s="31" t="str">
        <f>'P16'!$E94</f>
        <v>N</v>
      </c>
      <c r="AV104" s="31" t="str">
        <f>'P17'!$E94</f>
        <v>N</v>
      </c>
      <c r="AW104" s="31" t="str">
        <f>'P18'!$E94</f>
        <v>N</v>
      </c>
      <c r="AX104" s="31" t="str">
        <f>'P19'!$E94</f>
        <v>N</v>
      </c>
      <c r="AY104" s="31" t="str">
        <f>'P20'!$E94</f>
        <v>N</v>
      </c>
      <c r="AZ104" s="34">
        <f t="shared" si="41"/>
        <v>0</v>
      </c>
    </row>
    <row r="105" spans="1:52">
      <c r="A105">
        <v>12</v>
      </c>
      <c r="B105" s="31" t="str">
        <f>Critères!$B94</f>
        <v>12.9</v>
      </c>
      <c r="C105" s="31" t="str">
        <f>Critères!$A86</f>
        <v>NAVIGATION</v>
      </c>
      <c r="D105" s="31" t="str">
        <f>'P01'!$D95</f>
        <v>C</v>
      </c>
      <c r="E105" s="31" t="str">
        <f>'P02'!$D95</f>
        <v>C</v>
      </c>
      <c r="F105" s="31" t="str">
        <f>'P03'!$D95</f>
        <v>C</v>
      </c>
      <c r="G105" s="31" t="str">
        <f>'P04'!$D95</f>
        <v>C</v>
      </c>
      <c r="H105" s="31" t="str">
        <f>'P05'!$D95</f>
        <v>C</v>
      </c>
      <c r="I105" s="31" t="str">
        <f>'P06'!$D95</f>
        <v>C</v>
      </c>
      <c r="J105" s="31" t="str">
        <f>'P07'!$D95</f>
        <v>C</v>
      </c>
      <c r="K105" s="31" t="str">
        <f>'P08'!$D95</f>
        <v>C</v>
      </c>
      <c r="L105" s="31" t="str">
        <f>'P09'!$D95</f>
        <v>C</v>
      </c>
      <c r="M105" s="31" t="str">
        <f>'P10'!$D95</f>
        <v>C</v>
      </c>
      <c r="N105" s="31" t="str">
        <f>'P11'!$D95</f>
        <v>C</v>
      </c>
      <c r="O105" s="31" t="str">
        <f>'P12'!$D95</f>
        <v>C</v>
      </c>
      <c r="P105" s="31" t="str">
        <f>'P13'!$D95</f>
        <v>C</v>
      </c>
      <c r="Q105" s="31" t="str">
        <f>'P14'!$D95</f>
        <v>C</v>
      </c>
      <c r="S105" s="31"/>
      <c r="T105" s="31"/>
      <c r="U105" s="31"/>
      <c r="V105" s="31"/>
      <c r="W105" s="31"/>
      <c r="X105" s="34">
        <f t="shared" si="36"/>
        <v>14</v>
      </c>
      <c r="Y105" s="34">
        <f t="shared" si="37"/>
        <v>0</v>
      </c>
      <c r="Z105" s="34">
        <f t="shared" si="38"/>
        <v>0</v>
      </c>
      <c r="AA105" s="34">
        <f t="shared" si="39"/>
        <v>0</v>
      </c>
      <c r="AB105" t="str">
        <f t="shared" si="40"/>
        <v>C</v>
      </c>
      <c r="AC105">
        <v>12</v>
      </c>
      <c r="AD105" s="31" t="str">
        <f>Critères!$B94</f>
        <v>12.9</v>
      </c>
      <c r="AE105" s="31" t="str">
        <f>Critères!$A86</f>
        <v>NAVIGATION</v>
      </c>
      <c r="AF105" s="31" t="str">
        <f>'P01'!$E95</f>
        <v>N</v>
      </c>
      <c r="AG105" s="31" t="str">
        <f>'P02'!$E95</f>
        <v>N</v>
      </c>
      <c r="AH105" s="31" t="str">
        <f>'P03'!$E95</f>
        <v>N</v>
      </c>
      <c r="AI105" s="31" t="str">
        <f>'P04'!$E95</f>
        <v>N</v>
      </c>
      <c r="AJ105" s="31" t="str">
        <f>'P05'!$E95</f>
        <v>N</v>
      </c>
      <c r="AK105" s="31" t="str">
        <f>'P06'!$E95</f>
        <v>N</v>
      </c>
      <c r="AL105" s="31" t="str">
        <f>'P07'!$E95</f>
        <v>N</v>
      </c>
      <c r="AM105" s="31" t="str">
        <f>'P08'!$E95</f>
        <v>N</v>
      </c>
      <c r="AN105" s="31" t="str">
        <f>'P09'!$E95</f>
        <v>N</v>
      </c>
      <c r="AO105" s="31" t="str">
        <f>'P10'!$E95</f>
        <v>N</v>
      </c>
      <c r="AP105" s="31" t="str">
        <f>'P11'!$E95</f>
        <v>N</v>
      </c>
      <c r="AQ105" s="31" t="str">
        <f>'P12'!$E95</f>
        <v>N</v>
      </c>
      <c r="AR105" s="31" t="str">
        <f>'P13'!$E95</f>
        <v>N</v>
      </c>
      <c r="AS105" s="31" t="str">
        <f>'P14'!$E95</f>
        <v>N</v>
      </c>
      <c r="AT105" s="31" t="str">
        <f>'P15'!$E95</f>
        <v>N</v>
      </c>
      <c r="AU105" s="31" t="str">
        <f>'P16'!$E95</f>
        <v>N</v>
      </c>
      <c r="AV105" s="31" t="str">
        <f>'P17'!$E95</f>
        <v>N</v>
      </c>
      <c r="AW105" s="31" t="str">
        <f>'P18'!$E95</f>
        <v>N</v>
      </c>
      <c r="AX105" s="31" t="str">
        <f>'P19'!$E95</f>
        <v>N</v>
      </c>
      <c r="AY105" s="31" t="str">
        <f>'P20'!$E95</f>
        <v>N</v>
      </c>
      <c r="AZ105" s="34">
        <f t="shared" si="41"/>
        <v>0</v>
      </c>
    </row>
    <row r="106" spans="1:52">
      <c r="A106">
        <v>12</v>
      </c>
      <c r="B106" s="31" t="str">
        <f>Critères!$B95</f>
        <v>12.10</v>
      </c>
      <c r="C106" s="31" t="str">
        <f>Critères!$A86</f>
        <v>NAVIGATION</v>
      </c>
      <c r="D106" s="31" t="str">
        <f>'P01'!$D96</f>
        <v>NA</v>
      </c>
      <c r="E106" s="31" t="str">
        <f>'P02'!$D96</f>
        <v>NA</v>
      </c>
      <c r="F106" s="31" t="str">
        <f>'P03'!$D96</f>
        <v>NA</v>
      </c>
      <c r="G106" s="31" t="str">
        <f>'P04'!$D96</f>
        <v>NA</v>
      </c>
      <c r="H106" s="31" t="str">
        <f>'P05'!$D96</f>
        <v>NA</v>
      </c>
      <c r="I106" s="31" t="str">
        <f>'P06'!$D96</f>
        <v>NA</v>
      </c>
      <c r="J106" s="31" t="str">
        <f>'P07'!$D96</f>
        <v>NA</v>
      </c>
      <c r="K106" s="31" t="str">
        <f>'P08'!$D96</f>
        <v>NA</v>
      </c>
      <c r="L106" s="31" t="str">
        <f>'P09'!$D96</f>
        <v>NA</v>
      </c>
      <c r="M106" s="31" t="str">
        <f>'P10'!$D96</f>
        <v>NA</v>
      </c>
      <c r="N106" s="31" t="str">
        <f>'P11'!$D96</f>
        <v>NA</v>
      </c>
      <c r="O106" s="31" t="str">
        <f>'P12'!$D96</f>
        <v>NA</v>
      </c>
      <c r="P106" s="31" t="str">
        <f>'P13'!$D96</f>
        <v>NA</v>
      </c>
      <c r="Q106" s="31" t="str">
        <f>'P14'!$D96</f>
        <v>NA</v>
      </c>
      <c r="S106" s="31"/>
      <c r="T106" s="31"/>
      <c r="U106" s="31"/>
      <c r="V106" s="31"/>
      <c r="W106" s="31"/>
      <c r="X106" s="34">
        <f t="shared" si="36"/>
        <v>0</v>
      </c>
      <c r="Y106" s="34">
        <f t="shared" si="37"/>
        <v>0</v>
      </c>
      <c r="Z106" s="34">
        <f t="shared" si="38"/>
        <v>14</v>
      </c>
      <c r="AA106" s="34">
        <f t="shared" si="39"/>
        <v>0</v>
      </c>
      <c r="AB106" t="str">
        <f t="shared" si="40"/>
        <v>NA</v>
      </c>
      <c r="AC106">
        <v>12</v>
      </c>
      <c r="AD106" s="31" t="str">
        <f>Critères!$B95</f>
        <v>12.10</v>
      </c>
      <c r="AE106" s="31" t="str">
        <f>Critères!$A86</f>
        <v>NAVIGATION</v>
      </c>
      <c r="AF106" s="31" t="str">
        <f>'P01'!$E96</f>
        <v>N</v>
      </c>
      <c r="AG106" s="31" t="str">
        <f>'P02'!$E96</f>
        <v>N</v>
      </c>
      <c r="AH106" s="31" t="str">
        <f>'P03'!$E96</f>
        <v>N</v>
      </c>
      <c r="AI106" s="31" t="str">
        <f>'P04'!$E96</f>
        <v>N</v>
      </c>
      <c r="AJ106" s="31" t="str">
        <f>'P05'!$E96</f>
        <v>N</v>
      </c>
      <c r="AK106" s="31" t="str">
        <f>'P06'!$E96</f>
        <v>N</v>
      </c>
      <c r="AL106" s="31" t="str">
        <f>'P07'!$E96</f>
        <v>N</v>
      </c>
      <c r="AM106" s="31" t="str">
        <f>'P08'!$E96</f>
        <v>N</v>
      </c>
      <c r="AN106" s="31" t="str">
        <f>'P09'!$E96</f>
        <v>N</v>
      </c>
      <c r="AO106" s="31" t="str">
        <f>'P10'!$E96</f>
        <v>N</v>
      </c>
      <c r="AP106" s="31" t="str">
        <f>'P11'!$E96</f>
        <v>N</v>
      </c>
      <c r="AQ106" s="31" t="str">
        <f>'P12'!$E96</f>
        <v>N</v>
      </c>
      <c r="AR106" s="31" t="str">
        <f>'P13'!$E96</f>
        <v>N</v>
      </c>
      <c r="AS106" s="31" t="str">
        <f>'P14'!$E96</f>
        <v>N</v>
      </c>
      <c r="AT106" s="31" t="str">
        <f>'P15'!$E96</f>
        <v>N</v>
      </c>
      <c r="AU106" s="31" t="str">
        <f>'P16'!$E96</f>
        <v>N</v>
      </c>
      <c r="AV106" s="31" t="str">
        <f>'P17'!$E96</f>
        <v>N</v>
      </c>
      <c r="AW106" s="31" t="str">
        <f>'P18'!$E96</f>
        <v>N</v>
      </c>
      <c r="AX106" s="31" t="str">
        <f>'P19'!$E96</f>
        <v>N</v>
      </c>
      <c r="AY106" s="31" t="str">
        <f>'P20'!$E96</f>
        <v>N</v>
      </c>
      <c r="AZ106" s="34">
        <f t="shared" si="41"/>
        <v>0</v>
      </c>
    </row>
    <row r="107" spans="1:52">
      <c r="A107">
        <v>12</v>
      </c>
      <c r="B107" s="31" t="str">
        <f>Critères!$B96</f>
        <v>12.11</v>
      </c>
      <c r="C107" s="31" t="str">
        <f>Critères!$A86</f>
        <v>NAVIGATION</v>
      </c>
      <c r="D107" s="31" t="str">
        <f>'P01'!$D97</f>
        <v>C</v>
      </c>
      <c r="E107" s="31" t="str">
        <f>'P02'!$D97</f>
        <v>C</v>
      </c>
      <c r="F107" s="31" t="str">
        <f>'P03'!$D97</f>
        <v>C</v>
      </c>
      <c r="G107" s="31" t="str">
        <f>'P04'!$D97</f>
        <v>C</v>
      </c>
      <c r="H107" s="31" t="str">
        <f>'P05'!$D97</f>
        <v>C</v>
      </c>
      <c r="I107" s="31" t="str">
        <f>'P06'!$D97</f>
        <v>C</v>
      </c>
      <c r="J107" s="31" t="str">
        <f>'P07'!$D97</f>
        <v>C</v>
      </c>
      <c r="K107" s="31" t="str">
        <f>'P08'!$D97</f>
        <v>C</v>
      </c>
      <c r="L107" s="31" t="str">
        <f>'P09'!$D97</f>
        <v>C</v>
      </c>
      <c r="M107" s="31" t="str">
        <f>'P10'!$D97</f>
        <v>C</v>
      </c>
      <c r="N107" s="31" t="str">
        <f>'P11'!$D97</f>
        <v>C</v>
      </c>
      <c r="O107" s="31" t="str">
        <f>'P12'!$D97</f>
        <v>C</v>
      </c>
      <c r="P107" s="31" t="str">
        <f>'P13'!$D97</f>
        <v>C</v>
      </c>
      <c r="Q107" s="31" t="str">
        <f>'P14'!$D97</f>
        <v>C</v>
      </c>
      <c r="S107" s="31"/>
      <c r="T107" s="31"/>
      <c r="U107" s="31"/>
      <c r="V107" s="31"/>
      <c r="W107" s="31"/>
      <c r="X107" s="34">
        <f t="shared" si="36"/>
        <v>14</v>
      </c>
      <c r="Y107" s="34">
        <f t="shared" si="37"/>
        <v>0</v>
      </c>
      <c r="Z107" s="34">
        <f t="shared" si="38"/>
        <v>0</v>
      </c>
      <c r="AA107" s="34">
        <f t="shared" si="39"/>
        <v>0</v>
      </c>
      <c r="AB107" t="str">
        <f t="shared" si="40"/>
        <v>C</v>
      </c>
      <c r="AC107">
        <v>12</v>
      </c>
      <c r="AD107" s="31" t="str">
        <f>Critères!$B96</f>
        <v>12.11</v>
      </c>
      <c r="AE107" s="31" t="str">
        <f>Critères!$A86</f>
        <v>NAVIGATION</v>
      </c>
      <c r="AF107" s="31" t="str">
        <f>'P01'!$E97</f>
        <v>N</v>
      </c>
      <c r="AG107" s="31" t="str">
        <f>'P02'!$E97</f>
        <v>N</v>
      </c>
      <c r="AH107" s="31" t="str">
        <f>'P03'!$E97</f>
        <v>N</v>
      </c>
      <c r="AI107" s="31" t="str">
        <f>'P04'!$E97</f>
        <v>N</v>
      </c>
      <c r="AJ107" s="31" t="str">
        <f>'P05'!$E97</f>
        <v>N</v>
      </c>
      <c r="AK107" s="31" t="str">
        <f>'P06'!$E97</f>
        <v>N</v>
      </c>
      <c r="AL107" s="31" t="str">
        <f>'P07'!$E97</f>
        <v>N</v>
      </c>
      <c r="AM107" s="31" t="str">
        <f>'P08'!$E97</f>
        <v>N</v>
      </c>
      <c r="AN107" s="31" t="str">
        <f>'P09'!$E97</f>
        <v>N</v>
      </c>
      <c r="AO107" s="31" t="str">
        <f>'P10'!$E97</f>
        <v>N</v>
      </c>
      <c r="AP107" s="31" t="str">
        <f>'P11'!$E97</f>
        <v>N</v>
      </c>
      <c r="AQ107" s="31" t="str">
        <f>'P12'!$E97</f>
        <v>N</v>
      </c>
      <c r="AR107" s="31" t="str">
        <f>'P13'!$E97</f>
        <v>N</v>
      </c>
      <c r="AS107" s="31" t="str">
        <f>'P14'!$E97</f>
        <v>N</v>
      </c>
      <c r="AT107" s="31" t="str">
        <f>'P15'!$E97</f>
        <v>N</v>
      </c>
      <c r="AU107" s="31" t="str">
        <f>'P16'!$E97</f>
        <v>N</v>
      </c>
      <c r="AV107" s="31" t="str">
        <f>'P17'!$E97</f>
        <v>N</v>
      </c>
      <c r="AW107" s="31" t="str">
        <f>'P18'!$E97</f>
        <v>N</v>
      </c>
      <c r="AX107" s="31" t="str">
        <f>'P19'!$E97</f>
        <v>N</v>
      </c>
      <c r="AY107" s="31" t="str">
        <f>'P20'!$E97</f>
        <v>N</v>
      </c>
      <c r="AZ107" s="34">
        <f t="shared" si="41"/>
        <v>0</v>
      </c>
    </row>
    <row r="108" spans="1:52">
      <c r="A108" s="37"/>
      <c r="B108" s="38"/>
      <c r="C108" s="38"/>
      <c r="D108" s="38"/>
      <c r="E108" s="38"/>
      <c r="F108" s="38"/>
      <c r="G108" s="38"/>
      <c r="H108" s="38"/>
      <c r="I108" s="38"/>
      <c r="J108" s="38"/>
      <c r="K108" s="38"/>
      <c r="L108" s="38"/>
      <c r="M108" s="38"/>
      <c r="N108" s="38"/>
      <c r="O108" s="38"/>
      <c r="P108" s="38"/>
      <c r="Q108" s="38"/>
      <c r="R108" s="38"/>
      <c r="S108" s="38"/>
      <c r="T108" s="38"/>
      <c r="U108" s="38"/>
      <c r="V108" s="38"/>
      <c r="W108" s="38"/>
      <c r="X108" s="39">
        <f>SUM(X97:X107)</f>
        <v>120</v>
      </c>
      <c r="Y108" s="39">
        <f>SUM(Y97:Y107)</f>
        <v>14</v>
      </c>
      <c r="Z108" s="39">
        <f>SUM(Z97:Z107)</f>
        <v>20</v>
      </c>
      <c r="AA108" s="39">
        <f>SUM(AA97:AA107)</f>
        <v>0</v>
      </c>
      <c r="AC108" s="37"/>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9">
        <f>SUM(AZ97:AZ107)</f>
        <v>0</v>
      </c>
    </row>
    <row r="109" spans="1:52">
      <c r="A109">
        <v>13</v>
      </c>
      <c r="B109" s="31" t="str">
        <f>Critères!$B97</f>
        <v>13.1</v>
      </c>
      <c r="C109" s="31" t="str">
        <f>Critères!$A97</f>
        <v>CONSULTATION</v>
      </c>
      <c r="D109" s="31" t="str">
        <f>'P01'!$D98</f>
        <v>NA</v>
      </c>
      <c r="E109" s="31" t="str">
        <f>'P02'!$D98</f>
        <v>NA</v>
      </c>
      <c r="F109" s="31" t="str">
        <f>'P03'!$D98</f>
        <v>NA</v>
      </c>
      <c r="G109" s="31" t="str">
        <f>'P04'!$D98</f>
        <v>NA</v>
      </c>
      <c r="H109" s="31" t="str">
        <f>'P05'!$D98</f>
        <v>NA</v>
      </c>
      <c r="I109" s="31" t="str">
        <f>'P06'!$D98</f>
        <v>NA</v>
      </c>
      <c r="J109" s="31" t="str">
        <f>'P07'!$D98</f>
        <v>NA</v>
      </c>
      <c r="K109" s="31" t="str">
        <f>'P08'!$D98</f>
        <v>NA</v>
      </c>
      <c r="L109" s="31" t="str">
        <f>'P09'!$D98</f>
        <v>NA</v>
      </c>
      <c r="M109" s="31" t="str">
        <f>'P10'!$D98</f>
        <v>NA</v>
      </c>
      <c r="N109" s="31" t="str">
        <f>'P11'!$D98</f>
        <v>NA</v>
      </c>
      <c r="O109" s="31" t="str">
        <f>'P12'!$D98</f>
        <v>NA</v>
      </c>
      <c r="P109" s="31" t="str">
        <f>'P13'!$D98</f>
        <v>NA</v>
      </c>
      <c r="Q109" s="31" t="str">
        <f>'P14'!$D98</f>
        <v>NA</v>
      </c>
      <c r="S109" s="31"/>
      <c r="T109" s="31"/>
      <c r="U109" s="31"/>
      <c r="V109" s="31"/>
      <c r="W109" s="31"/>
      <c r="X109" s="34">
        <f t="shared" ref="X109:X120" si="42">COUNTIF(D109:W109,"C")</f>
        <v>0</v>
      </c>
      <c r="Y109" s="34">
        <f t="shared" ref="Y109:Y120" si="43">COUNTIF(D109:W109,"NC")</f>
        <v>0</v>
      </c>
      <c r="Z109" s="34">
        <f t="shared" ref="Z109:Z120" si="44">COUNTIF(D109:W109,"NA")</f>
        <v>14</v>
      </c>
      <c r="AA109" s="34">
        <f t="shared" ref="AA109:AA120" si="45">COUNTIF(D109:W109,"NT")</f>
        <v>0</v>
      </c>
      <c r="AB109" t="str">
        <f t="shared" ref="AB109:AB120" si="46">IF(Y109&gt;0,"NC",IF(X109&gt;0,"C",IF(AA109&gt;0,"NT","NA")))</f>
        <v>NA</v>
      </c>
      <c r="AC109">
        <v>13</v>
      </c>
      <c r="AD109" s="31" t="str">
        <f>Critères!$B97</f>
        <v>13.1</v>
      </c>
      <c r="AE109" s="31" t="str">
        <f>Critères!$A97</f>
        <v>CONSULTATION</v>
      </c>
      <c r="AF109" s="31" t="str">
        <f>'P01'!$E98</f>
        <v>N</v>
      </c>
      <c r="AG109" s="31" t="str">
        <f>'P02'!$E98</f>
        <v>N</v>
      </c>
      <c r="AH109" s="31" t="str">
        <f>'P03'!$E98</f>
        <v>N</v>
      </c>
      <c r="AI109" s="31" t="str">
        <f>'P04'!$E98</f>
        <v>N</v>
      </c>
      <c r="AJ109" s="31" t="str">
        <f>'P05'!$E98</f>
        <v>N</v>
      </c>
      <c r="AK109" s="31" t="str">
        <f>'P06'!$E98</f>
        <v>N</v>
      </c>
      <c r="AL109" s="31" t="str">
        <f>'P07'!$E98</f>
        <v>N</v>
      </c>
      <c r="AM109" s="31" t="str">
        <f>'P08'!$E98</f>
        <v>N</v>
      </c>
      <c r="AN109" s="31" t="str">
        <f>'P09'!$E98</f>
        <v>N</v>
      </c>
      <c r="AO109" s="31" t="str">
        <f>'P10'!$E98</f>
        <v>N</v>
      </c>
      <c r="AP109" s="31" t="str">
        <f>'P11'!$E98</f>
        <v>N</v>
      </c>
      <c r="AQ109" s="31" t="str">
        <f>'P12'!$E98</f>
        <v>N</v>
      </c>
      <c r="AR109" s="31" t="str">
        <f>'P13'!$E98</f>
        <v>N</v>
      </c>
      <c r="AS109" s="31" t="str">
        <f>'P14'!$E98</f>
        <v>N</v>
      </c>
      <c r="AT109" s="31" t="str">
        <f>'P15'!$E98</f>
        <v>N</v>
      </c>
      <c r="AU109" s="31" t="str">
        <f>'P16'!$E98</f>
        <v>N</v>
      </c>
      <c r="AV109" s="31" t="str">
        <f>'P17'!$E98</f>
        <v>N</v>
      </c>
      <c r="AW109" s="31" t="str">
        <f>'P18'!$E98</f>
        <v>N</v>
      </c>
      <c r="AX109" s="31" t="str">
        <f>'P19'!$E98</f>
        <v>N</v>
      </c>
      <c r="AY109" s="31" t="str">
        <f>'P20'!$E98</f>
        <v>N</v>
      </c>
      <c r="AZ109" s="34">
        <f t="shared" ref="AZ109:AZ120" si="47">COUNTIF(AF109:AY109,"D")</f>
        <v>0</v>
      </c>
    </row>
    <row r="110" spans="1:52">
      <c r="A110">
        <v>13</v>
      </c>
      <c r="B110" s="31" t="str">
        <f>Critères!$B98</f>
        <v>13.2</v>
      </c>
      <c r="C110" s="31" t="str">
        <f>Critères!$A97</f>
        <v>CONSULTATION</v>
      </c>
      <c r="D110" s="31" t="str">
        <f>'P01'!$D99</f>
        <v>NA</v>
      </c>
      <c r="E110" s="31" t="str">
        <f>'P02'!$D99</f>
        <v>NA</v>
      </c>
      <c r="F110" s="31" t="str">
        <f>'P03'!$D99</f>
        <v>NA</v>
      </c>
      <c r="G110" s="31" t="str">
        <f>'P04'!$D99</f>
        <v>NA</v>
      </c>
      <c r="H110" s="31" t="str">
        <f>'P05'!$D99</f>
        <v>NA</v>
      </c>
      <c r="I110" s="31" t="str">
        <f>'P06'!$D99</f>
        <v>NA</v>
      </c>
      <c r="J110" s="31" t="str">
        <f>'P07'!$D99</f>
        <v>NA</v>
      </c>
      <c r="K110" s="31" t="str">
        <f>'P08'!$D99</f>
        <v>NA</v>
      </c>
      <c r="L110" s="31" t="str">
        <f>'P09'!$D99</f>
        <v>NA</v>
      </c>
      <c r="M110" s="31" t="str">
        <f>'P10'!$D99</f>
        <v>NA</v>
      </c>
      <c r="N110" s="31" t="str">
        <f>'P11'!$D99</f>
        <v>NA</v>
      </c>
      <c r="O110" s="31" t="str">
        <f>'P12'!$D99</f>
        <v>NA</v>
      </c>
      <c r="P110" s="31" t="str">
        <f>'P13'!$D99</f>
        <v>NA</v>
      </c>
      <c r="Q110" s="31" t="str">
        <f>'P14'!$D99</f>
        <v>NA</v>
      </c>
      <c r="S110" s="31"/>
      <c r="T110" s="31"/>
      <c r="U110" s="31"/>
      <c r="V110" s="31"/>
      <c r="W110" s="31"/>
      <c r="X110" s="34">
        <f t="shared" si="42"/>
        <v>0</v>
      </c>
      <c r="Y110" s="34">
        <f t="shared" si="43"/>
        <v>0</v>
      </c>
      <c r="Z110" s="34">
        <f t="shared" si="44"/>
        <v>14</v>
      </c>
      <c r="AA110" s="34">
        <f t="shared" si="45"/>
        <v>0</v>
      </c>
      <c r="AB110" t="str">
        <f t="shared" si="46"/>
        <v>NA</v>
      </c>
      <c r="AC110">
        <v>13</v>
      </c>
      <c r="AD110" s="31" t="str">
        <f>Critères!$B98</f>
        <v>13.2</v>
      </c>
      <c r="AE110" s="31" t="str">
        <f>Critères!$A97</f>
        <v>CONSULTATION</v>
      </c>
      <c r="AF110" s="31" t="str">
        <f>'P01'!$E99</f>
        <v>N</v>
      </c>
      <c r="AG110" s="31" t="str">
        <f>'P02'!$E99</f>
        <v>N</v>
      </c>
      <c r="AH110" s="31" t="str">
        <f>'P03'!$E99</f>
        <v>N</v>
      </c>
      <c r="AI110" s="31" t="str">
        <f>'P04'!$E99</f>
        <v>N</v>
      </c>
      <c r="AJ110" s="31" t="str">
        <f>'P05'!$E99</f>
        <v>N</v>
      </c>
      <c r="AK110" s="31" t="str">
        <f>'P06'!$E99</f>
        <v>N</v>
      </c>
      <c r="AL110" s="31" t="str">
        <f>'P07'!$E99</f>
        <v>N</v>
      </c>
      <c r="AM110" s="31" t="str">
        <f>'P08'!$E99</f>
        <v>N</v>
      </c>
      <c r="AN110" s="31" t="str">
        <f>'P09'!$E99</f>
        <v>N</v>
      </c>
      <c r="AO110" s="31" t="str">
        <f>'P10'!$E99</f>
        <v>N</v>
      </c>
      <c r="AP110" s="31" t="str">
        <f>'P11'!$E99</f>
        <v>N</v>
      </c>
      <c r="AQ110" s="31" t="str">
        <f>'P12'!$E99</f>
        <v>N</v>
      </c>
      <c r="AR110" s="31" t="str">
        <f>'P13'!$E99</f>
        <v>N</v>
      </c>
      <c r="AS110" s="31" t="str">
        <f>'P14'!$E99</f>
        <v>N</v>
      </c>
      <c r="AT110" s="31" t="str">
        <f>'P15'!$E99</f>
        <v>N</v>
      </c>
      <c r="AU110" s="31" t="str">
        <f>'P16'!$E99</f>
        <v>N</v>
      </c>
      <c r="AV110" s="31" t="str">
        <f>'P17'!$E99</f>
        <v>N</v>
      </c>
      <c r="AW110" s="31" t="str">
        <f>'P18'!$E99</f>
        <v>N</v>
      </c>
      <c r="AX110" s="31" t="str">
        <f>'P19'!$E99</f>
        <v>N</v>
      </c>
      <c r="AY110" s="31" t="str">
        <f>'P20'!$E99</f>
        <v>N</v>
      </c>
      <c r="AZ110" s="34">
        <f t="shared" si="47"/>
        <v>0</v>
      </c>
    </row>
    <row r="111" spans="1:52">
      <c r="A111">
        <v>13</v>
      </c>
      <c r="B111" s="31" t="str">
        <f>Critères!$B99</f>
        <v>13.3</v>
      </c>
      <c r="C111" s="31" t="str">
        <f>Critères!$A97</f>
        <v>CONSULTATION</v>
      </c>
      <c r="D111" s="31" t="str">
        <f>'P01'!$D100</f>
        <v>NC</v>
      </c>
      <c r="E111" s="31" t="str">
        <f>'P02'!$D100</f>
        <v>NA</v>
      </c>
      <c r="F111" s="31" t="str">
        <f>'P03'!$D100</f>
        <v>NA</v>
      </c>
      <c r="G111" s="31" t="str">
        <f>'P04'!$D100</f>
        <v>NA</v>
      </c>
      <c r="H111" s="31" t="str">
        <f>'P05'!$D100</f>
        <v>NA</v>
      </c>
      <c r="I111" s="31" t="str">
        <f>'P06'!$D100</f>
        <v>NA</v>
      </c>
      <c r="J111" s="31" t="str">
        <f>'P07'!$D100</f>
        <v>NA</v>
      </c>
      <c r="K111" s="31" t="str">
        <f>'P08'!$D100</f>
        <v>NA</v>
      </c>
      <c r="L111" s="31" t="str">
        <f>'P09'!$D100</f>
        <v>NA</v>
      </c>
      <c r="M111" s="31" t="str">
        <f>'P10'!$D100</f>
        <v>NA</v>
      </c>
      <c r="N111" s="31" t="str">
        <f>'P11'!$D100</f>
        <v>NA</v>
      </c>
      <c r="O111" s="31" t="str">
        <f>'P12'!$D100</f>
        <v>NA</v>
      </c>
      <c r="P111" s="31" t="str">
        <f>'P13'!$D100</f>
        <v>NA</v>
      </c>
      <c r="Q111" s="31" t="str">
        <f>'P14'!$D100</f>
        <v>NC</v>
      </c>
      <c r="S111" s="31"/>
      <c r="T111" s="31"/>
      <c r="U111" s="31"/>
      <c r="V111" s="31"/>
      <c r="W111" s="31"/>
      <c r="X111" s="34">
        <f t="shared" si="42"/>
        <v>0</v>
      </c>
      <c r="Y111" s="34">
        <f t="shared" si="43"/>
        <v>2</v>
      </c>
      <c r="Z111" s="34">
        <f t="shared" si="44"/>
        <v>12</v>
      </c>
      <c r="AA111" s="34">
        <f t="shared" si="45"/>
        <v>0</v>
      </c>
      <c r="AB111" t="str">
        <f t="shared" si="46"/>
        <v>NC</v>
      </c>
      <c r="AC111">
        <v>13</v>
      </c>
      <c r="AD111" s="31" t="str">
        <f>Critères!$B99</f>
        <v>13.3</v>
      </c>
      <c r="AE111" s="31" t="str">
        <f>Critères!$A97</f>
        <v>CONSULTATION</v>
      </c>
      <c r="AF111" s="31" t="str">
        <f>'P01'!$E100</f>
        <v>N</v>
      </c>
      <c r="AG111" s="31" t="str">
        <f>'P02'!$E100</f>
        <v>N</v>
      </c>
      <c r="AH111" s="31" t="str">
        <f>'P03'!$E100</f>
        <v>N</v>
      </c>
      <c r="AI111" s="31" t="str">
        <f>'P04'!$E100</f>
        <v>N</v>
      </c>
      <c r="AJ111" s="31" t="str">
        <f>'P05'!$E100</f>
        <v>N</v>
      </c>
      <c r="AK111" s="31" t="str">
        <f>'P06'!$E100</f>
        <v>N</v>
      </c>
      <c r="AL111" s="31" t="str">
        <f>'P07'!$E100</f>
        <v>N</v>
      </c>
      <c r="AM111" s="31" t="str">
        <f>'P08'!$E100</f>
        <v>N</v>
      </c>
      <c r="AN111" s="31" t="str">
        <f>'P09'!$E100</f>
        <v>N</v>
      </c>
      <c r="AO111" s="31" t="str">
        <f>'P10'!$E100</f>
        <v>N</v>
      </c>
      <c r="AP111" s="31" t="str">
        <f>'P11'!$E100</f>
        <v>N</v>
      </c>
      <c r="AQ111" s="31" t="str">
        <f>'P12'!$E100</f>
        <v>N</v>
      </c>
      <c r="AR111" s="31" t="str">
        <f>'P13'!$E100</f>
        <v>N</v>
      </c>
      <c r="AS111" s="31" t="str">
        <f>'P14'!$E100</f>
        <v>D</v>
      </c>
      <c r="AT111" s="31" t="str">
        <f>'P15'!$E100</f>
        <v>N</v>
      </c>
      <c r="AU111" s="31" t="str">
        <f>'P16'!$E100</f>
        <v>N</v>
      </c>
      <c r="AV111" s="31" t="str">
        <f>'P17'!$E100</f>
        <v>N</v>
      </c>
      <c r="AW111" s="31" t="str">
        <f>'P18'!$E100</f>
        <v>N</v>
      </c>
      <c r="AX111" s="31" t="str">
        <f>'P19'!$E100</f>
        <v>N</v>
      </c>
      <c r="AY111" s="31" t="str">
        <f>'P20'!$E100</f>
        <v>N</v>
      </c>
      <c r="AZ111" s="34">
        <f t="shared" si="47"/>
        <v>1</v>
      </c>
    </row>
    <row r="112" spans="1:52">
      <c r="A112">
        <v>13</v>
      </c>
      <c r="B112" s="31" t="str">
        <f>Critères!$B100</f>
        <v>13.4</v>
      </c>
      <c r="C112" s="31" t="str">
        <f>Critères!$A97</f>
        <v>CONSULTATION</v>
      </c>
      <c r="D112" s="31" t="str">
        <f>'P01'!$D101</f>
        <v>NA</v>
      </c>
      <c r="E112" s="31" t="str">
        <f>'P02'!$D101</f>
        <v>NA</v>
      </c>
      <c r="F112" s="31" t="str">
        <f>'P03'!$D101</f>
        <v>NA</v>
      </c>
      <c r="G112" s="31" t="str">
        <f>'P04'!$D101</f>
        <v>NA</v>
      </c>
      <c r="H112" s="31" t="str">
        <f>'P05'!$D101</f>
        <v>NA</v>
      </c>
      <c r="I112" s="31" t="str">
        <f>'P06'!$D101</f>
        <v>NA</v>
      </c>
      <c r="J112" s="31" t="str">
        <f>'P07'!$D101</f>
        <v>NA</v>
      </c>
      <c r="K112" s="31" t="str">
        <f>'P08'!$D101</f>
        <v>NA</v>
      </c>
      <c r="L112" s="31" t="str">
        <f>'P09'!$D101</f>
        <v>NA</v>
      </c>
      <c r="M112" s="31" t="str">
        <f>'P10'!$D101</f>
        <v>NA</v>
      </c>
      <c r="N112" s="31" t="str">
        <f>'P11'!$D101</f>
        <v>NA</v>
      </c>
      <c r="O112" s="31" t="str">
        <f>'P12'!$D101</f>
        <v>NA</v>
      </c>
      <c r="P112" s="31" t="str">
        <f>'P13'!$D101</f>
        <v>NA</v>
      </c>
      <c r="Q112" s="31" t="str">
        <f>'P14'!$D101</f>
        <v>NA</v>
      </c>
      <c r="S112" s="31"/>
      <c r="T112" s="31"/>
      <c r="U112" s="31"/>
      <c r="V112" s="31"/>
      <c r="W112" s="31"/>
      <c r="X112" s="34">
        <f t="shared" si="42"/>
        <v>0</v>
      </c>
      <c r="Y112" s="34">
        <f t="shared" si="43"/>
        <v>0</v>
      </c>
      <c r="Z112" s="34">
        <f t="shared" si="44"/>
        <v>14</v>
      </c>
      <c r="AA112" s="34">
        <f t="shared" si="45"/>
        <v>0</v>
      </c>
      <c r="AB112" t="str">
        <f t="shared" si="46"/>
        <v>NA</v>
      </c>
      <c r="AC112">
        <v>13</v>
      </c>
      <c r="AD112" s="31" t="str">
        <f>Critères!$B100</f>
        <v>13.4</v>
      </c>
      <c r="AE112" s="31" t="str">
        <f>Critères!$A97</f>
        <v>CONSULTATION</v>
      </c>
      <c r="AF112" s="31" t="str">
        <f>'P01'!$E101</f>
        <v>N</v>
      </c>
      <c r="AG112" s="31" t="str">
        <f>'P02'!$E101</f>
        <v>N</v>
      </c>
      <c r="AH112" s="31" t="str">
        <f>'P03'!$E101</f>
        <v>N</v>
      </c>
      <c r="AI112" s="31" t="str">
        <f>'P04'!$E101</f>
        <v>N</v>
      </c>
      <c r="AJ112" s="31" t="str">
        <f>'P05'!$E101</f>
        <v>N</v>
      </c>
      <c r="AK112" s="31" t="str">
        <f>'P06'!$E101</f>
        <v>N</v>
      </c>
      <c r="AL112" s="31" t="str">
        <f>'P07'!$E101</f>
        <v>N</v>
      </c>
      <c r="AM112" s="31" t="str">
        <f>'P08'!$E101</f>
        <v>N</v>
      </c>
      <c r="AN112" s="31" t="str">
        <f>'P09'!$E101</f>
        <v>N</v>
      </c>
      <c r="AO112" s="31" t="str">
        <f>'P10'!$E101</f>
        <v>N</v>
      </c>
      <c r="AP112" s="31" t="str">
        <f>'P11'!$E101</f>
        <v>N</v>
      </c>
      <c r="AQ112" s="31" t="str">
        <f>'P12'!$E101</f>
        <v>N</v>
      </c>
      <c r="AR112" s="31" t="str">
        <f>'P13'!$E101</f>
        <v>N</v>
      </c>
      <c r="AS112" s="31" t="str">
        <f>'P14'!$E101</f>
        <v>N</v>
      </c>
      <c r="AT112" s="31" t="str">
        <f>'P15'!$E101</f>
        <v>N</v>
      </c>
      <c r="AU112" s="31" t="str">
        <f>'P16'!$E101</f>
        <v>N</v>
      </c>
      <c r="AV112" s="31" t="str">
        <f>'P17'!$E101</f>
        <v>N</v>
      </c>
      <c r="AW112" s="31" t="str">
        <f>'P18'!$E101</f>
        <v>N</v>
      </c>
      <c r="AX112" s="31" t="str">
        <f>'P19'!$E101</f>
        <v>N</v>
      </c>
      <c r="AY112" s="31" t="str">
        <f>'P20'!$E101</f>
        <v>N</v>
      </c>
      <c r="AZ112" s="34">
        <f t="shared" si="47"/>
        <v>0</v>
      </c>
    </row>
    <row r="113" spans="1:52">
      <c r="A113">
        <v>13</v>
      </c>
      <c r="B113" s="31" t="str">
        <f>Critères!$B101</f>
        <v>13.5</v>
      </c>
      <c r="C113" s="31" t="str">
        <f>Critères!$A97</f>
        <v>CONSULTATION</v>
      </c>
      <c r="D113" s="31" t="str">
        <f>'P01'!$D102</f>
        <v>NA</v>
      </c>
      <c r="E113" s="31" t="str">
        <f>'P02'!$D102</f>
        <v>NA</v>
      </c>
      <c r="F113" s="31" t="str">
        <f>'P03'!$D102</f>
        <v>NA</v>
      </c>
      <c r="G113" s="31" t="str">
        <f>'P04'!$D102</f>
        <v>NA</v>
      </c>
      <c r="H113" s="31" t="str">
        <f>'P05'!$D102</f>
        <v>NA</v>
      </c>
      <c r="I113" s="31" t="str">
        <f>'P06'!$D102</f>
        <v>NA</v>
      </c>
      <c r="J113" s="31" t="str">
        <f>'P07'!$D102</f>
        <v>NA</v>
      </c>
      <c r="K113" s="31" t="str">
        <f>'P08'!$D102</f>
        <v>NA</v>
      </c>
      <c r="L113" s="31" t="str">
        <f>'P09'!$D102</f>
        <v>NA</v>
      </c>
      <c r="M113" s="31" t="str">
        <f>'P10'!$D102</f>
        <v>NA</v>
      </c>
      <c r="N113" s="31" t="str">
        <f>'P11'!$D102</f>
        <v>NA</v>
      </c>
      <c r="O113" s="31" t="str">
        <f>'P12'!$D102</f>
        <v>NA</v>
      </c>
      <c r="P113" s="31" t="str">
        <f>'P13'!$D102</f>
        <v>NA</v>
      </c>
      <c r="Q113" s="31" t="str">
        <f>'P14'!$D102</f>
        <v>NA</v>
      </c>
      <c r="S113" s="31"/>
      <c r="T113" s="31"/>
      <c r="U113" s="31"/>
      <c r="V113" s="31"/>
      <c r="W113" s="31"/>
      <c r="X113" s="34">
        <f t="shared" si="42"/>
        <v>0</v>
      </c>
      <c r="Y113" s="34">
        <f t="shared" si="43"/>
        <v>0</v>
      </c>
      <c r="Z113" s="34">
        <f t="shared" si="44"/>
        <v>14</v>
      </c>
      <c r="AA113" s="34">
        <f t="shared" si="45"/>
        <v>0</v>
      </c>
      <c r="AB113" t="str">
        <f t="shared" si="46"/>
        <v>NA</v>
      </c>
      <c r="AC113">
        <v>13</v>
      </c>
      <c r="AD113" s="31" t="str">
        <f>Critères!$B101</f>
        <v>13.5</v>
      </c>
      <c r="AE113" s="31" t="str">
        <f>Critères!$A97</f>
        <v>CONSULTATION</v>
      </c>
      <c r="AF113" s="31" t="str">
        <f>'P01'!$E102</f>
        <v>N</v>
      </c>
      <c r="AG113" s="31" t="str">
        <f>'P02'!$E102</f>
        <v>N</v>
      </c>
      <c r="AH113" s="31" t="str">
        <f>'P03'!$E102</f>
        <v>N</v>
      </c>
      <c r="AI113" s="31" t="str">
        <f>'P04'!$E102</f>
        <v>N</v>
      </c>
      <c r="AJ113" s="31" t="str">
        <f>'P05'!$E102</f>
        <v>N</v>
      </c>
      <c r="AK113" s="31" t="str">
        <f>'P06'!$E102</f>
        <v>N</v>
      </c>
      <c r="AL113" s="31" t="str">
        <f>'P07'!$E102</f>
        <v>N</v>
      </c>
      <c r="AM113" s="31" t="str">
        <f>'P08'!$E102</f>
        <v>N</v>
      </c>
      <c r="AN113" s="31" t="str">
        <f>'P09'!$E102</f>
        <v>N</v>
      </c>
      <c r="AO113" s="31" t="str">
        <f>'P10'!$E102</f>
        <v>N</v>
      </c>
      <c r="AP113" s="31" t="str">
        <f>'P11'!$E102</f>
        <v>N</v>
      </c>
      <c r="AQ113" s="31" t="str">
        <f>'P12'!$E102</f>
        <v>N</v>
      </c>
      <c r="AR113" s="31" t="str">
        <f>'P13'!$E102</f>
        <v>N</v>
      </c>
      <c r="AS113" s="31" t="str">
        <f>'P14'!$E102</f>
        <v>N</v>
      </c>
      <c r="AT113" s="31" t="str">
        <f>'P15'!$E102</f>
        <v>N</v>
      </c>
      <c r="AU113" s="31" t="str">
        <f>'P16'!$E102</f>
        <v>N</v>
      </c>
      <c r="AV113" s="31" t="str">
        <f>'P17'!$E102</f>
        <v>N</v>
      </c>
      <c r="AW113" s="31" t="str">
        <f>'P18'!$E102</f>
        <v>N</v>
      </c>
      <c r="AX113" s="31" t="str">
        <f>'P19'!$E102</f>
        <v>N</v>
      </c>
      <c r="AY113" s="31" t="str">
        <f>'P20'!$E102</f>
        <v>N</v>
      </c>
      <c r="AZ113" s="34">
        <f t="shared" si="47"/>
        <v>0</v>
      </c>
    </row>
    <row r="114" spans="1:52">
      <c r="A114">
        <v>13</v>
      </c>
      <c r="B114" s="31" t="str">
        <f>Critères!$B102</f>
        <v>13.6</v>
      </c>
      <c r="C114" s="31" t="str">
        <f>Critères!$A97</f>
        <v>CONSULTATION</v>
      </c>
      <c r="D114" s="31" t="str">
        <f>'P01'!$D103</f>
        <v>NA</v>
      </c>
      <c r="E114" s="31" t="str">
        <f>'P02'!$D103</f>
        <v>NA</v>
      </c>
      <c r="F114" s="31" t="str">
        <f>'P03'!$D103</f>
        <v>NA</v>
      </c>
      <c r="G114" s="31" t="str">
        <f>'P04'!$D103</f>
        <v>NA</v>
      </c>
      <c r="H114" s="31" t="str">
        <f>'P05'!$D103</f>
        <v>NA</v>
      </c>
      <c r="I114" s="31" t="str">
        <f>'P06'!$D103</f>
        <v>NA</v>
      </c>
      <c r="J114" s="31" t="str">
        <f>'P07'!$D103</f>
        <v>NA</v>
      </c>
      <c r="K114" s="31" t="str">
        <f>'P08'!$D103</f>
        <v>NA</v>
      </c>
      <c r="L114" s="31" t="str">
        <f>'P09'!$D103</f>
        <v>NA</v>
      </c>
      <c r="M114" s="31" t="str">
        <f>'P10'!$D103</f>
        <v>NA</v>
      </c>
      <c r="N114" s="31" t="str">
        <f>'P11'!$D103</f>
        <v>NA</v>
      </c>
      <c r="O114" s="31" t="str">
        <f>'P12'!$D103</f>
        <v>NA</v>
      </c>
      <c r="P114" s="31" t="str">
        <f>'P13'!$D103</f>
        <v>NA</v>
      </c>
      <c r="Q114" s="31" t="str">
        <f>'P14'!$D103</f>
        <v>NA</v>
      </c>
      <c r="S114" s="31"/>
      <c r="T114" s="31"/>
      <c r="U114" s="31"/>
      <c r="V114" s="31"/>
      <c r="W114" s="31"/>
      <c r="X114" s="34">
        <f t="shared" si="42"/>
        <v>0</v>
      </c>
      <c r="Y114" s="34">
        <f t="shared" si="43"/>
        <v>0</v>
      </c>
      <c r="Z114" s="34">
        <f t="shared" si="44"/>
        <v>14</v>
      </c>
      <c r="AA114" s="34">
        <f t="shared" si="45"/>
        <v>0</v>
      </c>
      <c r="AB114" t="str">
        <f t="shared" si="46"/>
        <v>NA</v>
      </c>
      <c r="AC114">
        <v>13</v>
      </c>
      <c r="AD114" s="31" t="str">
        <f>Critères!$B102</f>
        <v>13.6</v>
      </c>
      <c r="AE114" s="31" t="str">
        <f>Critères!$A97</f>
        <v>CONSULTATION</v>
      </c>
      <c r="AF114" s="31" t="str">
        <f>'P01'!$E103</f>
        <v>N</v>
      </c>
      <c r="AG114" s="31" t="str">
        <f>'P02'!$E103</f>
        <v>N</v>
      </c>
      <c r="AH114" s="31" t="str">
        <f>'P03'!$E103</f>
        <v>N</v>
      </c>
      <c r="AI114" s="31" t="str">
        <f>'P04'!$E103</f>
        <v>N</v>
      </c>
      <c r="AJ114" s="31" t="str">
        <f>'P05'!$E103</f>
        <v>N</v>
      </c>
      <c r="AK114" s="31" t="str">
        <f>'P06'!$E103</f>
        <v>N</v>
      </c>
      <c r="AL114" s="31" t="str">
        <f>'P07'!$E103</f>
        <v>N</v>
      </c>
      <c r="AM114" s="31" t="str">
        <f>'P08'!$E103</f>
        <v>N</v>
      </c>
      <c r="AN114" s="31" t="str">
        <f>'P09'!$E103</f>
        <v>N</v>
      </c>
      <c r="AO114" s="31" t="str">
        <f>'P10'!$E103</f>
        <v>N</v>
      </c>
      <c r="AP114" s="31" t="str">
        <f>'P11'!$E103</f>
        <v>N</v>
      </c>
      <c r="AQ114" s="31" t="str">
        <f>'P12'!$E103</f>
        <v>N</v>
      </c>
      <c r="AR114" s="31" t="str">
        <f>'P13'!$E103</f>
        <v>N</v>
      </c>
      <c r="AS114" s="31" t="str">
        <f>'P14'!$E103</f>
        <v>N</v>
      </c>
      <c r="AT114" s="31" t="str">
        <f>'P15'!$E103</f>
        <v>N</v>
      </c>
      <c r="AU114" s="31" t="str">
        <f>'P16'!$E103</f>
        <v>N</v>
      </c>
      <c r="AV114" s="31" t="str">
        <f>'P17'!$E103</f>
        <v>N</v>
      </c>
      <c r="AW114" s="31" t="str">
        <f>'P18'!$E103</f>
        <v>N</v>
      </c>
      <c r="AX114" s="31" t="str">
        <f>'P19'!$E103</f>
        <v>N</v>
      </c>
      <c r="AY114" s="31" t="str">
        <f>'P20'!$E103</f>
        <v>N</v>
      </c>
      <c r="AZ114" s="34">
        <f t="shared" si="47"/>
        <v>0</v>
      </c>
    </row>
    <row r="115" spans="1:52">
      <c r="A115">
        <v>13</v>
      </c>
      <c r="B115" s="31" t="str">
        <f>Critères!$B103</f>
        <v>13.7</v>
      </c>
      <c r="C115" s="31" t="str">
        <f>Critères!$A97</f>
        <v>CONSULTATION</v>
      </c>
      <c r="D115" s="31" t="str">
        <f>'P01'!$D104</f>
        <v>NA</v>
      </c>
      <c r="E115" s="31" t="str">
        <f>'P02'!$D104</f>
        <v>NA</v>
      </c>
      <c r="F115" s="31" t="str">
        <f>'P03'!$D104</f>
        <v>NA</v>
      </c>
      <c r="G115" s="31" t="str">
        <f>'P04'!$D104</f>
        <v>NA</v>
      </c>
      <c r="H115" s="31" t="str">
        <f>'P05'!$D104</f>
        <v>NA</v>
      </c>
      <c r="I115" s="31" t="str">
        <f>'P06'!$D104</f>
        <v>NA</v>
      </c>
      <c r="J115" s="31" t="str">
        <f>'P07'!$D104</f>
        <v>NA</v>
      </c>
      <c r="K115" s="31" t="str">
        <f>'P08'!$D104</f>
        <v>NA</v>
      </c>
      <c r="L115" s="31" t="str">
        <f>'P09'!$D104</f>
        <v>NA</v>
      </c>
      <c r="M115" s="31" t="str">
        <f>'P10'!$D104</f>
        <v>NA</v>
      </c>
      <c r="N115" s="31" t="str">
        <f>'P11'!$D104</f>
        <v>NA</v>
      </c>
      <c r="O115" s="31" t="str">
        <f>'P12'!$D104</f>
        <v>NA</v>
      </c>
      <c r="P115" s="31" t="str">
        <f>'P13'!$D104</f>
        <v>NA</v>
      </c>
      <c r="Q115" s="31" t="str">
        <f>'P14'!$D104</f>
        <v>NA</v>
      </c>
      <c r="S115" s="31"/>
      <c r="T115" s="31"/>
      <c r="U115" s="31"/>
      <c r="V115" s="31"/>
      <c r="W115" s="31"/>
      <c r="X115" s="34">
        <f t="shared" si="42"/>
        <v>0</v>
      </c>
      <c r="Y115" s="34">
        <f t="shared" si="43"/>
        <v>0</v>
      </c>
      <c r="Z115" s="34">
        <f t="shared" si="44"/>
        <v>14</v>
      </c>
      <c r="AA115" s="34">
        <f t="shared" si="45"/>
        <v>0</v>
      </c>
      <c r="AB115" t="str">
        <f t="shared" si="46"/>
        <v>NA</v>
      </c>
      <c r="AC115">
        <v>13</v>
      </c>
      <c r="AD115" s="31" t="str">
        <f>Critères!$B103</f>
        <v>13.7</v>
      </c>
      <c r="AE115" s="31" t="str">
        <f>Critères!$A97</f>
        <v>CONSULTATION</v>
      </c>
      <c r="AF115" s="31" t="str">
        <f>'P01'!$E104</f>
        <v>N</v>
      </c>
      <c r="AG115" s="31" t="str">
        <f>'P02'!$E104</f>
        <v>N</v>
      </c>
      <c r="AH115" s="31" t="str">
        <f>'P03'!$E104</f>
        <v>N</v>
      </c>
      <c r="AI115" s="31" t="str">
        <f>'P04'!$E104</f>
        <v>N</v>
      </c>
      <c r="AJ115" s="31" t="str">
        <f>'P05'!$E104</f>
        <v>N</v>
      </c>
      <c r="AK115" s="31" t="str">
        <f>'P06'!$E104</f>
        <v>N</v>
      </c>
      <c r="AL115" s="31" t="str">
        <f>'P07'!$E104</f>
        <v>N</v>
      </c>
      <c r="AM115" s="31" t="str">
        <f>'P08'!$E104</f>
        <v>N</v>
      </c>
      <c r="AN115" s="31" t="str">
        <f>'P09'!$E104</f>
        <v>N</v>
      </c>
      <c r="AO115" s="31" t="str">
        <f>'P10'!$E104</f>
        <v>N</v>
      </c>
      <c r="AP115" s="31" t="str">
        <f>'P11'!$E104</f>
        <v>N</v>
      </c>
      <c r="AQ115" s="31" t="str">
        <f>'P12'!$E104</f>
        <v>N</v>
      </c>
      <c r="AR115" s="31" t="str">
        <f>'P13'!$E104</f>
        <v>N</v>
      </c>
      <c r="AS115" s="31" t="str">
        <f>'P14'!$E104</f>
        <v>N</v>
      </c>
      <c r="AT115" s="31" t="str">
        <f>'P15'!$E104</f>
        <v>N</v>
      </c>
      <c r="AU115" s="31" t="str">
        <f>'P16'!$E104</f>
        <v>N</v>
      </c>
      <c r="AV115" s="31" t="str">
        <f>'P17'!$E104</f>
        <v>N</v>
      </c>
      <c r="AW115" s="31" t="str">
        <f>'P18'!$E104</f>
        <v>N</v>
      </c>
      <c r="AX115" s="31" t="str">
        <f>'P19'!$E104</f>
        <v>N</v>
      </c>
      <c r="AY115" s="31" t="str">
        <f>'P20'!$E104</f>
        <v>N</v>
      </c>
      <c r="AZ115" s="34">
        <f t="shared" si="47"/>
        <v>0</v>
      </c>
    </row>
    <row r="116" spans="1:52">
      <c r="A116">
        <v>13</v>
      </c>
      <c r="B116" s="31" t="str">
        <f>Critères!$B104</f>
        <v>13.8</v>
      </c>
      <c r="C116" s="31" t="str">
        <f>Critères!$A97</f>
        <v>CONSULTATION</v>
      </c>
      <c r="D116" s="31" t="str">
        <f>'P01'!$D105</f>
        <v>NC</v>
      </c>
      <c r="E116" s="31" t="str">
        <f>'P02'!$D105</f>
        <v>NA</v>
      </c>
      <c r="F116" s="31" t="str">
        <f>'P03'!$D105</f>
        <v>NA</v>
      </c>
      <c r="G116" s="31" t="str">
        <f>'P04'!$D105</f>
        <v>NA</v>
      </c>
      <c r="H116" s="31" t="str">
        <f>'P05'!$D105</f>
        <v>NA</v>
      </c>
      <c r="I116" s="31" t="str">
        <f>'P06'!$D105</f>
        <v>NA</v>
      </c>
      <c r="J116" s="31" t="str">
        <f>'P07'!$D105</f>
        <v>NA</v>
      </c>
      <c r="K116" s="31" t="str">
        <f>'P08'!$D105</f>
        <v>NC</v>
      </c>
      <c r="L116" s="31" t="str">
        <f>'P09'!$D105</f>
        <v>NA</v>
      </c>
      <c r="M116" s="31" t="str">
        <f>'P10'!$D105</f>
        <v>NA</v>
      </c>
      <c r="N116" s="31" t="str">
        <f>'P11'!$D105</f>
        <v>NA</v>
      </c>
      <c r="O116" s="31" t="str">
        <f>'P12'!$D105</f>
        <v>NA</v>
      </c>
      <c r="P116" s="31" t="str">
        <f>'P13'!$D105</f>
        <v>NA</v>
      </c>
      <c r="Q116" s="31" t="str">
        <f>'P14'!$D105</f>
        <v>NA</v>
      </c>
      <c r="S116" s="31"/>
      <c r="T116" s="31"/>
      <c r="U116" s="31"/>
      <c r="V116" s="31"/>
      <c r="W116" s="31"/>
      <c r="X116" s="34">
        <f t="shared" si="42"/>
        <v>0</v>
      </c>
      <c r="Y116" s="34">
        <f t="shared" si="43"/>
        <v>2</v>
      </c>
      <c r="Z116" s="34">
        <f t="shared" si="44"/>
        <v>12</v>
      </c>
      <c r="AA116" s="34">
        <f t="shared" si="45"/>
        <v>0</v>
      </c>
      <c r="AB116" t="str">
        <f t="shared" si="46"/>
        <v>NC</v>
      </c>
      <c r="AC116">
        <v>13</v>
      </c>
      <c r="AD116" s="31" t="str">
        <f>Critères!$B104</f>
        <v>13.8</v>
      </c>
      <c r="AE116" s="31" t="str">
        <f>Critères!$A97</f>
        <v>CONSULTATION</v>
      </c>
      <c r="AF116" s="31" t="str">
        <f>'P01'!$E105</f>
        <v>N</v>
      </c>
      <c r="AG116" s="31" t="str">
        <f>'P02'!$E105</f>
        <v>N</v>
      </c>
      <c r="AH116" s="31" t="str">
        <f>'P03'!$E105</f>
        <v>N</v>
      </c>
      <c r="AI116" s="31" t="str">
        <f>'P04'!$E105</f>
        <v>N</v>
      </c>
      <c r="AJ116" s="31" t="str">
        <f>'P05'!$E105</f>
        <v>N</v>
      </c>
      <c r="AK116" s="31" t="str">
        <f>'P06'!$E105</f>
        <v>N</v>
      </c>
      <c r="AL116" s="31" t="str">
        <f>'P07'!$E105</f>
        <v>N</v>
      </c>
      <c r="AM116" s="31" t="str">
        <f>'P08'!$E105</f>
        <v>N</v>
      </c>
      <c r="AN116" s="31" t="str">
        <f>'P09'!$E105</f>
        <v>N</v>
      </c>
      <c r="AO116" s="31" t="str">
        <f>'P10'!$E105</f>
        <v>N</v>
      </c>
      <c r="AP116" s="31" t="str">
        <f>'P11'!$E105</f>
        <v>N</v>
      </c>
      <c r="AQ116" s="31" t="str">
        <f>'P12'!$E105</f>
        <v>N</v>
      </c>
      <c r="AR116" s="31" t="str">
        <f>'P13'!$E105</f>
        <v>N</v>
      </c>
      <c r="AS116" s="31" t="str">
        <f>'P14'!$E105</f>
        <v>N</v>
      </c>
      <c r="AT116" s="31" t="str">
        <f>'P15'!$E105</f>
        <v>N</v>
      </c>
      <c r="AU116" s="31" t="str">
        <f>'P16'!$E105</f>
        <v>N</v>
      </c>
      <c r="AV116" s="31" t="str">
        <f>'P17'!$E105</f>
        <v>N</v>
      </c>
      <c r="AW116" s="31" t="str">
        <f>'P18'!$E105</f>
        <v>N</v>
      </c>
      <c r="AX116" s="31" t="str">
        <f>'P19'!$E105</f>
        <v>N</v>
      </c>
      <c r="AY116" s="31" t="str">
        <f>'P20'!$E105</f>
        <v>N</v>
      </c>
      <c r="AZ116" s="34">
        <f t="shared" si="47"/>
        <v>0</v>
      </c>
    </row>
    <row r="117" spans="1:52">
      <c r="A117">
        <v>13</v>
      </c>
      <c r="B117" s="31" t="str">
        <f>Critères!$B105</f>
        <v>13.9</v>
      </c>
      <c r="C117" s="31" t="str">
        <f>Critères!$A97</f>
        <v>CONSULTATION</v>
      </c>
      <c r="D117" s="31" t="str">
        <f>'P01'!$D106</f>
        <v>C</v>
      </c>
      <c r="E117" s="31" t="str">
        <f>'P02'!$D106</f>
        <v>C</v>
      </c>
      <c r="F117" s="31" t="str">
        <f>'P03'!$D106</f>
        <v>C</v>
      </c>
      <c r="G117" s="31" t="str">
        <f>'P04'!$D106</f>
        <v>C</v>
      </c>
      <c r="H117" s="31" t="str">
        <f>'P05'!$D106</f>
        <v>C</v>
      </c>
      <c r="I117" s="31" t="str">
        <f>'P06'!$D106</f>
        <v>C</v>
      </c>
      <c r="J117" s="31" t="str">
        <f>'P07'!$D106</f>
        <v>C</v>
      </c>
      <c r="K117" s="31" t="str">
        <f>'P08'!$D106</f>
        <v>C</v>
      </c>
      <c r="L117" s="31" t="str">
        <f>'P09'!$D106</f>
        <v>C</v>
      </c>
      <c r="M117" s="31" t="str">
        <f>'P10'!$D106</f>
        <v>C</v>
      </c>
      <c r="N117" s="31" t="str">
        <f>'P11'!$D106</f>
        <v>C</v>
      </c>
      <c r="O117" s="31" t="str">
        <f>'P12'!$D106</f>
        <v>C</v>
      </c>
      <c r="P117" s="31" t="str">
        <f>'P13'!$D106</f>
        <v>C</v>
      </c>
      <c r="Q117" s="31" t="str">
        <f>'P14'!$D106</f>
        <v>C</v>
      </c>
      <c r="S117" s="31"/>
      <c r="T117" s="31"/>
      <c r="U117" s="31"/>
      <c r="V117" s="31"/>
      <c r="W117" s="31"/>
      <c r="X117" s="34">
        <f t="shared" si="42"/>
        <v>14</v>
      </c>
      <c r="Y117" s="34">
        <f t="shared" si="43"/>
        <v>0</v>
      </c>
      <c r="Z117" s="34">
        <f t="shared" si="44"/>
        <v>0</v>
      </c>
      <c r="AA117" s="34">
        <f t="shared" si="45"/>
        <v>0</v>
      </c>
      <c r="AB117" t="str">
        <f t="shared" si="46"/>
        <v>C</v>
      </c>
      <c r="AC117">
        <v>13</v>
      </c>
      <c r="AD117" s="31" t="str">
        <f>Critères!$B105</f>
        <v>13.9</v>
      </c>
      <c r="AE117" s="31" t="str">
        <f>Critères!$A97</f>
        <v>CONSULTATION</v>
      </c>
      <c r="AF117" s="31" t="str">
        <f>'P01'!$E106</f>
        <v>N</v>
      </c>
      <c r="AG117" s="31" t="str">
        <f>'P02'!$E106</f>
        <v>N</v>
      </c>
      <c r="AH117" s="31" t="str">
        <f>'P03'!$E106</f>
        <v>N</v>
      </c>
      <c r="AI117" s="31" t="str">
        <f>'P04'!$E106</f>
        <v>N</v>
      </c>
      <c r="AJ117" s="31" t="str">
        <f>'P05'!$E106</f>
        <v>N</v>
      </c>
      <c r="AK117" s="31" t="str">
        <f>'P06'!$E106</f>
        <v>N</v>
      </c>
      <c r="AL117" s="31" t="str">
        <f>'P07'!$E106</f>
        <v>N</v>
      </c>
      <c r="AM117" s="31" t="str">
        <f>'P08'!$E106</f>
        <v>N</v>
      </c>
      <c r="AN117" s="31" t="str">
        <f>'P09'!$E106</f>
        <v>N</v>
      </c>
      <c r="AO117" s="31" t="str">
        <f>'P10'!$E106</f>
        <v>N</v>
      </c>
      <c r="AP117" s="31" t="str">
        <f>'P11'!$E106</f>
        <v>N</v>
      </c>
      <c r="AQ117" s="31" t="str">
        <f>'P12'!$E106</f>
        <v>N</v>
      </c>
      <c r="AR117" s="31" t="str">
        <f>'P13'!$E106</f>
        <v>N</v>
      </c>
      <c r="AS117" s="31" t="str">
        <f>'P14'!$E106</f>
        <v>N</v>
      </c>
      <c r="AT117" s="31" t="str">
        <f>'P15'!$E106</f>
        <v>N</v>
      </c>
      <c r="AU117" s="31" t="str">
        <f>'P16'!$E106</f>
        <v>N</v>
      </c>
      <c r="AV117" s="31" t="str">
        <f>'P17'!$E106</f>
        <v>N</v>
      </c>
      <c r="AW117" s="31" t="str">
        <f>'P18'!$E106</f>
        <v>N</v>
      </c>
      <c r="AX117" s="31" t="str">
        <f>'P19'!$E106</f>
        <v>N</v>
      </c>
      <c r="AY117" s="31" t="str">
        <f>'P20'!$E106</f>
        <v>N</v>
      </c>
      <c r="AZ117" s="34">
        <f t="shared" si="47"/>
        <v>0</v>
      </c>
    </row>
    <row r="118" spans="1:52">
      <c r="A118">
        <v>13</v>
      </c>
      <c r="B118" s="31" t="str">
        <f>Critères!$B106</f>
        <v>13.10</v>
      </c>
      <c r="C118" s="31" t="str">
        <f>Critères!$A97</f>
        <v>CONSULTATION</v>
      </c>
      <c r="D118" s="31" t="str">
        <f>'P01'!$D107</f>
        <v>C</v>
      </c>
      <c r="E118" s="31" t="str">
        <f>'P02'!$D107</f>
        <v>C</v>
      </c>
      <c r="F118" s="31" t="str">
        <f>'P03'!$D107</f>
        <v>C</v>
      </c>
      <c r="G118" s="31" t="str">
        <f>'P04'!$D107</f>
        <v>C</v>
      </c>
      <c r="H118" s="31" t="str">
        <f>'P05'!$D107</f>
        <v>C</v>
      </c>
      <c r="I118" s="31" t="str">
        <f>'P06'!$D107</f>
        <v>C</v>
      </c>
      <c r="J118" s="31" t="str">
        <f>'P07'!$D107</f>
        <v>C</v>
      </c>
      <c r="K118" s="31" t="str">
        <f>'P08'!$D107</f>
        <v>C</v>
      </c>
      <c r="L118" s="31" t="str">
        <f>'P09'!$D107</f>
        <v>C</v>
      </c>
      <c r="M118" s="31" t="str">
        <f>'P10'!$D107</f>
        <v>C</v>
      </c>
      <c r="N118" s="31" t="str">
        <f>'P11'!$D107</f>
        <v>C</v>
      </c>
      <c r="O118" s="31" t="str">
        <f>'P12'!$D107</f>
        <v>C</v>
      </c>
      <c r="P118" s="31" t="str">
        <f>'P13'!$D107</f>
        <v>C</v>
      </c>
      <c r="Q118" s="31" t="str">
        <f>'P14'!$D107</f>
        <v>C</v>
      </c>
      <c r="S118" s="31"/>
      <c r="T118" s="31"/>
      <c r="U118" s="31"/>
      <c r="V118" s="31"/>
      <c r="W118" s="31"/>
      <c r="X118" s="34">
        <f t="shared" si="42"/>
        <v>14</v>
      </c>
      <c r="Y118" s="34">
        <f t="shared" si="43"/>
        <v>0</v>
      </c>
      <c r="Z118" s="34">
        <f t="shared" si="44"/>
        <v>0</v>
      </c>
      <c r="AA118" s="34">
        <f t="shared" si="45"/>
        <v>0</v>
      </c>
      <c r="AB118" t="str">
        <f t="shared" si="46"/>
        <v>C</v>
      </c>
      <c r="AC118">
        <v>13</v>
      </c>
      <c r="AD118" s="31" t="str">
        <f>Critères!$B106</f>
        <v>13.10</v>
      </c>
      <c r="AE118" s="31" t="str">
        <f>Critères!$A97</f>
        <v>CONSULTATION</v>
      </c>
      <c r="AF118" s="31" t="str">
        <f>'P01'!$E107</f>
        <v>N</v>
      </c>
      <c r="AG118" s="31" t="str">
        <f>'P02'!$E107</f>
        <v>N</v>
      </c>
      <c r="AH118" s="31" t="str">
        <f>'P03'!$E107</f>
        <v>N</v>
      </c>
      <c r="AI118" s="31" t="str">
        <f>'P04'!$E107</f>
        <v>N</v>
      </c>
      <c r="AJ118" s="31" t="str">
        <f>'P05'!$E107</f>
        <v>N</v>
      </c>
      <c r="AK118" s="31" t="str">
        <f>'P06'!$E107</f>
        <v>N</v>
      </c>
      <c r="AL118" s="31" t="str">
        <f>'P07'!$E107</f>
        <v>N</v>
      </c>
      <c r="AM118" s="31" t="str">
        <f>'P08'!$E107</f>
        <v>N</v>
      </c>
      <c r="AN118" s="31" t="str">
        <f>'P09'!$E107</f>
        <v>N</v>
      </c>
      <c r="AO118" s="31" t="str">
        <f>'P10'!$E107</f>
        <v>N</v>
      </c>
      <c r="AP118" s="31" t="str">
        <f>'P11'!$E107</f>
        <v>N</v>
      </c>
      <c r="AQ118" s="31" t="str">
        <f>'P12'!$E107</f>
        <v>N</v>
      </c>
      <c r="AR118" s="31" t="str">
        <f>'P13'!$E107</f>
        <v>N</v>
      </c>
      <c r="AS118" s="31" t="str">
        <f>'P14'!$E107</f>
        <v>N</v>
      </c>
      <c r="AT118" s="31" t="str">
        <f>'P15'!$E107</f>
        <v>N</v>
      </c>
      <c r="AU118" s="31" t="str">
        <f>'P16'!$E107</f>
        <v>N</v>
      </c>
      <c r="AV118" s="31" t="str">
        <f>'P17'!$E107</f>
        <v>N</v>
      </c>
      <c r="AW118" s="31" t="str">
        <f>'P18'!$E107</f>
        <v>N</v>
      </c>
      <c r="AX118" s="31" t="str">
        <f>'P19'!$E107</f>
        <v>N</v>
      </c>
      <c r="AY118" s="31" t="str">
        <f>'P20'!$E107</f>
        <v>N</v>
      </c>
      <c r="AZ118" s="34">
        <f t="shared" si="47"/>
        <v>0</v>
      </c>
    </row>
    <row r="119" spans="1:52">
      <c r="A119">
        <v>13</v>
      </c>
      <c r="B119" s="31" t="str">
        <f>Critères!$B107</f>
        <v>13.11</v>
      </c>
      <c r="C119" s="31" t="str">
        <f>Critères!$A97</f>
        <v>CONSULTATION</v>
      </c>
      <c r="D119" s="31" t="str">
        <f>'P01'!$D108</f>
        <v>C</v>
      </c>
      <c r="E119" s="31" t="str">
        <f>'P02'!$D108</f>
        <v>C</v>
      </c>
      <c r="F119" s="31" t="str">
        <f>'P03'!$D108</f>
        <v>C</v>
      </c>
      <c r="G119" s="31" t="str">
        <f>'P04'!$D108</f>
        <v>C</v>
      </c>
      <c r="H119" s="31" t="str">
        <f>'P05'!$D108</f>
        <v>C</v>
      </c>
      <c r="I119" s="31" t="str">
        <f>'P06'!$D108</f>
        <v>C</v>
      </c>
      <c r="J119" s="31" t="str">
        <f>'P07'!$D108</f>
        <v>C</v>
      </c>
      <c r="K119" s="31" t="str">
        <f>'P08'!$D108</f>
        <v>C</v>
      </c>
      <c r="L119" s="31" t="str">
        <f>'P09'!$D108</f>
        <v>C</v>
      </c>
      <c r="M119" s="31" t="str">
        <f>'P10'!$D108</f>
        <v>C</v>
      </c>
      <c r="N119" s="31" t="str">
        <f>'P11'!$D108</f>
        <v>C</v>
      </c>
      <c r="O119" s="31" t="str">
        <f>'P12'!$D108</f>
        <v>C</v>
      </c>
      <c r="P119" s="31" t="str">
        <f>'P13'!$D108</f>
        <v>C</v>
      </c>
      <c r="Q119" s="31" t="str">
        <f>'P14'!$D108</f>
        <v>C</v>
      </c>
      <c r="S119" s="31"/>
      <c r="T119" s="31"/>
      <c r="U119" s="31"/>
      <c r="V119" s="31"/>
      <c r="W119" s="31"/>
      <c r="X119" s="34">
        <f t="shared" si="42"/>
        <v>14</v>
      </c>
      <c r="Y119" s="34">
        <f t="shared" si="43"/>
        <v>0</v>
      </c>
      <c r="Z119" s="34">
        <f t="shared" si="44"/>
        <v>0</v>
      </c>
      <c r="AA119" s="34">
        <f t="shared" si="45"/>
        <v>0</v>
      </c>
      <c r="AB119" t="str">
        <f t="shared" si="46"/>
        <v>C</v>
      </c>
      <c r="AC119">
        <v>13</v>
      </c>
      <c r="AD119" s="31" t="str">
        <f>Critères!$B107</f>
        <v>13.11</v>
      </c>
      <c r="AE119" s="31" t="str">
        <f>Critères!$A97</f>
        <v>CONSULTATION</v>
      </c>
      <c r="AF119" s="31" t="str">
        <f>'P01'!$E108</f>
        <v>N</v>
      </c>
      <c r="AG119" s="31" t="str">
        <f>'P02'!$E108</f>
        <v>N</v>
      </c>
      <c r="AH119" s="31" t="str">
        <f>'P03'!$E108</f>
        <v>N</v>
      </c>
      <c r="AI119" s="31" t="str">
        <f>'P04'!$E108</f>
        <v>N</v>
      </c>
      <c r="AJ119" s="31" t="str">
        <f>'P05'!$E108</f>
        <v>N</v>
      </c>
      <c r="AK119" s="31" t="str">
        <f>'P06'!$E108</f>
        <v>N</v>
      </c>
      <c r="AL119" s="31" t="str">
        <f>'P07'!$E108</f>
        <v>N</v>
      </c>
      <c r="AM119" s="31" t="str">
        <f>'P08'!$E108</f>
        <v>N</v>
      </c>
      <c r="AN119" s="31" t="str">
        <f>'P09'!$E108</f>
        <v>N</v>
      </c>
      <c r="AO119" s="31" t="str">
        <f>'P10'!$E108</f>
        <v>N</v>
      </c>
      <c r="AP119" s="31" t="str">
        <f>'P11'!$E108</f>
        <v>N</v>
      </c>
      <c r="AQ119" s="31" t="str">
        <f>'P12'!$E108</f>
        <v>N</v>
      </c>
      <c r="AR119" s="31" t="str">
        <f>'P13'!$E108</f>
        <v>N</v>
      </c>
      <c r="AS119" s="31" t="str">
        <f>'P14'!$E108</f>
        <v>N</v>
      </c>
      <c r="AT119" s="31" t="str">
        <f>'P15'!$E108</f>
        <v>N</v>
      </c>
      <c r="AU119" s="31" t="str">
        <f>'P16'!$E108</f>
        <v>N</v>
      </c>
      <c r="AV119" s="31" t="str">
        <f>'P17'!$E108</f>
        <v>N</v>
      </c>
      <c r="AW119" s="31" t="str">
        <f>'P18'!$E108</f>
        <v>N</v>
      </c>
      <c r="AX119" s="31" t="str">
        <f>'P19'!$E108</f>
        <v>N</v>
      </c>
      <c r="AY119" s="31" t="str">
        <f>'P20'!$E108</f>
        <v>N</v>
      </c>
      <c r="AZ119" s="34">
        <f t="shared" si="47"/>
        <v>0</v>
      </c>
    </row>
    <row r="120" spans="1:52">
      <c r="A120">
        <v>13</v>
      </c>
      <c r="B120" s="31" t="str">
        <f>Critères!$B108</f>
        <v>13.12</v>
      </c>
      <c r="C120" s="31" t="str">
        <f>Critères!$A97</f>
        <v>CONSULTATION</v>
      </c>
      <c r="D120" s="31" t="str">
        <f>'P01'!$D109</f>
        <v>NA</v>
      </c>
      <c r="E120" s="31" t="str">
        <f>'P02'!$D109</f>
        <v>NA</v>
      </c>
      <c r="F120" s="31" t="str">
        <f>'P03'!$D109</f>
        <v>NA</v>
      </c>
      <c r="G120" s="31" t="str">
        <f>'P04'!$D109</f>
        <v>NA</v>
      </c>
      <c r="H120" s="31" t="str">
        <f>'P05'!$D109</f>
        <v>NA</v>
      </c>
      <c r="I120" s="31" t="str">
        <f>'P06'!$D109</f>
        <v>NA</v>
      </c>
      <c r="J120" s="31" t="str">
        <f>'P07'!$D109</f>
        <v>NA</v>
      </c>
      <c r="K120" s="31" t="str">
        <f>'P08'!$D109</f>
        <v>NA</v>
      </c>
      <c r="L120" s="31" t="str">
        <f>'P09'!$D109</f>
        <v>NA</v>
      </c>
      <c r="M120" s="31" t="str">
        <f>'P10'!$D109</f>
        <v>NA</v>
      </c>
      <c r="N120" s="31" t="str">
        <f>'P11'!$D109</f>
        <v>NA</v>
      </c>
      <c r="O120" s="31" t="str">
        <f>'P12'!$D109</f>
        <v>NA</v>
      </c>
      <c r="P120" s="31" t="str">
        <f>'P13'!$D109</f>
        <v>NA</v>
      </c>
      <c r="Q120" s="31" t="str">
        <f>'P14'!$D109</f>
        <v>NA</v>
      </c>
      <c r="S120" s="31"/>
      <c r="T120" s="31"/>
      <c r="U120" s="31"/>
      <c r="V120" s="31"/>
      <c r="W120" s="31"/>
      <c r="X120" s="34">
        <f t="shared" si="42"/>
        <v>0</v>
      </c>
      <c r="Y120" s="34">
        <f t="shared" si="43"/>
        <v>0</v>
      </c>
      <c r="Z120" s="34">
        <f t="shared" si="44"/>
        <v>14</v>
      </c>
      <c r="AA120" s="34">
        <f t="shared" si="45"/>
        <v>0</v>
      </c>
      <c r="AB120" t="str">
        <f t="shared" si="46"/>
        <v>NA</v>
      </c>
      <c r="AC120">
        <v>13</v>
      </c>
      <c r="AD120" s="31" t="str">
        <f>Critères!$B108</f>
        <v>13.12</v>
      </c>
      <c r="AE120" s="31" t="str">
        <f>Critères!$A97</f>
        <v>CONSULTATION</v>
      </c>
      <c r="AF120" s="31" t="str">
        <f>'P01'!$E109</f>
        <v>N</v>
      </c>
      <c r="AG120" s="31" t="str">
        <f>'P02'!$E109</f>
        <v>N</v>
      </c>
      <c r="AH120" s="31" t="str">
        <f>'P03'!$E109</f>
        <v>N</v>
      </c>
      <c r="AI120" s="31" t="str">
        <f>'P04'!$E109</f>
        <v>N</v>
      </c>
      <c r="AJ120" s="31" t="str">
        <f>'P05'!$E109</f>
        <v>N</v>
      </c>
      <c r="AK120" s="31" t="str">
        <f>'P06'!$E109</f>
        <v>N</v>
      </c>
      <c r="AL120" s="31" t="str">
        <f>'P07'!$E109</f>
        <v>N</v>
      </c>
      <c r="AM120" s="31" t="str">
        <f>'P08'!$E109</f>
        <v>N</v>
      </c>
      <c r="AN120" s="31" t="str">
        <f>'P09'!$E109</f>
        <v>N</v>
      </c>
      <c r="AO120" s="31" t="str">
        <f>'P10'!$E109</f>
        <v>N</v>
      </c>
      <c r="AP120" s="31" t="str">
        <f>'P11'!$E109</f>
        <v>N</v>
      </c>
      <c r="AQ120" s="31" t="str">
        <f>'P12'!$E109</f>
        <v>N</v>
      </c>
      <c r="AR120" s="31" t="str">
        <f>'P13'!$E109</f>
        <v>N</v>
      </c>
      <c r="AS120" s="31" t="str">
        <f>'P14'!$E109</f>
        <v>N</v>
      </c>
      <c r="AT120" s="31" t="str">
        <f>'P15'!$E109</f>
        <v>N</v>
      </c>
      <c r="AU120" s="31" t="str">
        <f>'P16'!$E109</f>
        <v>N</v>
      </c>
      <c r="AV120" s="31" t="str">
        <f>'P17'!$E109</f>
        <v>N</v>
      </c>
      <c r="AW120" s="31" t="str">
        <f>'P18'!$E109</f>
        <v>N</v>
      </c>
      <c r="AX120" s="31" t="str">
        <f>'P19'!$E109</f>
        <v>N</v>
      </c>
      <c r="AY120" s="31" t="str">
        <f>'P20'!$E109</f>
        <v>N</v>
      </c>
      <c r="AZ120" s="34">
        <f t="shared" si="47"/>
        <v>0</v>
      </c>
    </row>
    <row r="121" spans="1:52">
      <c r="A121" s="37"/>
      <c r="B121" s="38"/>
      <c r="C121" s="38"/>
      <c r="D121" s="38"/>
      <c r="E121" s="38"/>
      <c r="F121" s="38"/>
      <c r="G121" s="38"/>
      <c r="H121" s="38"/>
      <c r="I121" s="38"/>
      <c r="J121" s="38"/>
      <c r="K121" s="38"/>
      <c r="L121" s="38"/>
      <c r="M121" s="38"/>
      <c r="N121" s="38"/>
      <c r="O121" s="38"/>
      <c r="P121" s="38"/>
      <c r="Q121" s="38"/>
      <c r="R121" s="38"/>
      <c r="S121" s="38"/>
      <c r="T121" s="38"/>
      <c r="U121" s="38"/>
      <c r="V121" s="38"/>
      <c r="W121" s="38"/>
      <c r="X121" s="39">
        <f>SUM(X109:X120)</f>
        <v>42</v>
      </c>
      <c r="Y121" s="39">
        <f>SUM(Y109:Y120)</f>
        <v>4</v>
      </c>
      <c r="Z121" s="39">
        <f>SUM(Z109:Z120)</f>
        <v>122</v>
      </c>
      <c r="AA121" s="39">
        <f>SUM(AA109:AA120)</f>
        <v>0</v>
      </c>
      <c r="AC121" s="37"/>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9">
        <f>SUM(AZ109:AZ120)</f>
        <v>1</v>
      </c>
    </row>
    <row r="122" spans="1:52">
      <c r="B122" s="31"/>
      <c r="C122" s="31" t="s">
        <v>280</v>
      </c>
      <c r="D122" s="31">
        <f t="shared" ref="D122:W122" si="48">SUM(COUNTIF(D3:D11,"C"),COUNTIF(D13:D14,"C"),COUNTIF(D16:D18,"C"),COUNTIF(D20:D32,"C"),COUNTIF(D34:D41,"C"),COUNTIF(D43:D44,"C"),COUNTIF(D46:D50,"C"),COUNTIF(D52:D61,"C"),COUNTIF(D63:D66,"C"),COUNTIF(D68:D81,"C"),COUNTIF(D83:D95,"C"),COUNTIF(D97:D107,"C"),COUNTIF(D109:D120,"C"))</f>
        <v>35</v>
      </c>
      <c r="E122" s="31">
        <f t="shared" si="48"/>
        <v>44</v>
      </c>
      <c r="F122" s="31">
        <f t="shared" si="48"/>
        <v>37</v>
      </c>
      <c r="G122" s="31">
        <f t="shared" si="48"/>
        <v>36</v>
      </c>
      <c r="H122" s="31">
        <f t="shared" si="48"/>
        <v>36</v>
      </c>
      <c r="I122" s="31">
        <f t="shared" si="48"/>
        <v>38</v>
      </c>
      <c r="J122" s="31">
        <f t="shared" si="48"/>
        <v>35</v>
      </c>
      <c r="K122" s="31">
        <f t="shared" si="48"/>
        <v>32</v>
      </c>
      <c r="L122" s="31">
        <f t="shared" si="48"/>
        <v>35</v>
      </c>
      <c r="M122" s="31">
        <f t="shared" si="48"/>
        <v>33</v>
      </c>
      <c r="N122" s="31">
        <f t="shared" si="48"/>
        <v>32</v>
      </c>
      <c r="O122" s="31">
        <f t="shared" si="48"/>
        <v>32</v>
      </c>
      <c r="P122" s="31">
        <f t="shared" si="48"/>
        <v>37</v>
      </c>
      <c r="Q122" s="31">
        <f t="shared" si="48"/>
        <v>41</v>
      </c>
      <c r="R122" s="31">
        <f t="shared" si="48"/>
        <v>0</v>
      </c>
      <c r="S122" s="31">
        <f t="shared" si="48"/>
        <v>0</v>
      </c>
      <c r="T122" s="31">
        <f t="shared" si="48"/>
        <v>0</v>
      </c>
      <c r="U122" s="31">
        <f t="shared" si="48"/>
        <v>0</v>
      </c>
      <c r="V122" s="31">
        <f t="shared" si="48"/>
        <v>0</v>
      </c>
      <c r="W122" s="31">
        <f t="shared" si="48"/>
        <v>0</v>
      </c>
      <c r="X122" s="41"/>
      <c r="Y122" s="41"/>
      <c r="Z122" s="41"/>
      <c r="AA122" s="41"/>
      <c r="AD122" s="31"/>
      <c r="AE122" s="31"/>
      <c r="AU122" s="31"/>
      <c r="AV122" s="31"/>
      <c r="AW122" s="31"/>
      <c r="AX122" s="31"/>
      <c r="AY122" s="31"/>
      <c r="AZ122" s="41"/>
    </row>
    <row r="123" spans="1:52">
      <c r="B123" s="31"/>
      <c r="C123" s="31" t="s">
        <v>281</v>
      </c>
      <c r="D123" s="31">
        <f t="shared" ref="D123:W123" si="49">SUM(COUNTIF(D3:D11,"NC"),COUNTIF(D13:D14,"NC"),COUNTIF(D16:D18,"NC"),COUNTIF(D20:D32,"NC"),COUNTIF(D34:D41,"NC"),COUNTIF(D43:D44,"NC"),COUNTIF(D46:D50,"NC"),COUNTIF(D52:D61,"NC"),COUNTIF(D63:D66,"NC"),COUNTIF(D68:D81,"NC"),COUNTIF(D83:D95,"NC"),COUNTIF(D97:D107,"NC"),COUNTIF(D109:D120,"NC"))</f>
        <v>23</v>
      </c>
      <c r="E123" s="31">
        <f t="shared" si="49"/>
        <v>12</v>
      </c>
      <c r="F123" s="31">
        <f t="shared" si="49"/>
        <v>8</v>
      </c>
      <c r="G123" s="31">
        <f t="shared" si="49"/>
        <v>9</v>
      </c>
      <c r="H123" s="31">
        <f t="shared" si="49"/>
        <v>9</v>
      </c>
      <c r="I123" s="31">
        <f t="shared" si="49"/>
        <v>14</v>
      </c>
      <c r="J123" s="31">
        <f t="shared" si="49"/>
        <v>17</v>
      </c>
      <c r="K123" s="31">
        <f t="shared" si="49"/>
        <v>14</v>
      </c>
      <c r="L123" s="31">
        <f t="shared" si="49"/>
        <v>19</v>
      </c>
      <c r="M123" s="31">
        <f t="shared" si="49"/>
        <v>20</v>
      </c>
      <c r="N123" s="31">
        <f t="shared" si="49"/>
        <v>12</v>
      </c>
      <c r="O123" s="31">
        <f t="shared" si="49"/>
        <v>11</v>
      </c>
      <c r="P123" s="31">
        <f t="shared" si="49"/>
        <v>13</v>
      </c>
      <c r="Q123" s="31">
        <f t="shared" si="49"/>
        <v>10</v>
      </c>
      <c r="R123" s="31">
        <f t="shared" si="49"/>
        <v>0</v>
      </c>
      <c r="S123" s="31">
        <f t="shared" si="49"/>
        <v>0</v>
      </c>
      <c r="T123" s="31">
        <f t="shared" si="49"/>
        <v>0</v>
      </c>
      <c r="U123" s="31">
        <f t="shared" si="49"/>
        <v>0</v>
      </c>
      <c r="V123" s="31">
        <f t="shared" si="49"/>
        <v>0</v>
      </c>
      <c r="W123" s="31">
        <f t="shared" si="49"/>
        <v>0</v>
      </c>
      <c r="X123" s="41"/>
      <c r="Y123" s="41"/>
      <c r="Z123" s="41"/>
      <c r="AA123" s="41"/>
      <c r="AD123" s="31"/>
      <c r="AE123" s="31"/>
      <c r="AU123" s="31"/>
      <c r="AV123" s="31"/>
      <c r="AW123" s="31"/>
      <c r="AX123" s="31"/>
      <c r="AY123" s="31"/>
      <c r="AZ123" s="41"/>
    </row>
    <row r="124" spans="1:52">
      <c r="B124" s="31"/>
      <c r="C124" s="31" t="s">
        <v>282</v>
      </c>
      <c r="D124" s="31">
        <f t="shared" ref="D124:W124" si="50">SUM(COUNTIF(D3:D11,"NA"),COUNTIF(D13:D14,"NA"),COUNTIF(D16:D18,"NA"),COUNTIF(D20:D32,"NA"),COUNTIF(D34:D41,"NA"),COUNTIF(D43:D44,"NA"),COUNTIF(D46:D50,"NA"),COUNTIF(D52:D61,"NA"),COUNTIF(D63:D66,"NA"),COUNTIF(D68:D81,"NA"),COUNTIF(D83:D95,"NA"),COUNTIF(D97:D107,"NA"),COUNTIF(D109:D120,"NA"))</f>
        <v>48</v>
      </c>
      <c r="E124" s="31">
        <f t="shared" si="50"/>
        <v>50</v>
      </c>
      <c r="F124" s="31">
        <f t="shared" si="50"/>
        <v>61</v>
      </c>
      <c r="G124" s="31">
        <f t="shared" si="50"/>
        <v>61</v>
      </c>
      <c r="H124" s="31">
        <f t="shared" si="50"/>
        <v>61</v>
      </c>
      <c r="I124" s="31">
        <f t="shared" si="50"/>
        <v>54</v>
      </c>
      <c r="J124" s="31">
        <f t="shared" si="50"/>
        <v>54</v>
      </c>
      <c r="K124" s="31">
        <f t="shared" si="50"/>
        <v>60</v>
      </c>
      <c r="L124" s="31">
        <f t="shared" si="50"/>
        <v>52</v>
      </c>
      <c r="M124" s="31">
        <f t="shared" si="50"/>
        <v>53</v>
      </c>
      <c r="N124" s="31">
        <f t="shared" si="50"/>
        <v>62</v>
      </c>
      <c r="O124" s="31">
        <f t="shared" si="50"/>
        <v>63</v>
      </c>
      <c r="P124" s="31">
        <f t="shared" si="50"/>
        <v>56</v>
      </c>
      <c r="Q124" s="31">
        <f t="shared" si="50"/>
        <v>55</v>
      </c>
      <c r="R124" s="31">
        <f t="shared" si="50"/>
        <v>0</v>
      </c>
      <c r="S124" s="31">
        <f t="shared" si="50"/>
        <v>0</v>
      </c>
      <c r="T124" s="31">
        <f t="shared" si="50"/>
        <v>0</v>
      </c>
      <c r="U124" s="31">
        <f t="shared" si="50"/>
        <v>0</v>
      </c>
      <c r="V124" s="31">
        <f t="shared" si="50"/>
        <v>0</v>
      </c>
      <c r="W124" s="31">
        <f t="shared" si="50"/>
        <v>0</v>
      </c>
      <c r="X124" s="41"/>
      <c r="Y124" s="41"/>
      <c r="Z124" s="41"/>
      <c r="AA124" s="41"/>
      <c r="AD124" s="31"/>
      <c r="AE124" s="31"/>
      <c r="AU124" s="31"/>
      <c r="AV124" s="31"/>
      <c r="AW124" s="31"/>
      <c r="AX124" s="31"/>
      <c r="AY124" s="31"/>
      <c r="AZ124" s="41"/>
    </row>
    <row r="125" spans="1:52">
      <c r="B125" s="31"/>
      <c r="C125" s="31" t="s">
        <v>283</v>
      </c>
      <c r="D125">
        <f t="shared" ref="D125:W125" si="51">IF(AND(D122=0,D123=0),"NA",D122/(D122+D123))</f>
        <v>0.60344827586206895</v>
      </c>
      <c r="E125">
        <f t="shared" si="51"/>
        <v>0.7857142857142857</v>
      </c>
      <c r="F125">
        <f t="shared" si="51"/>
        <v>0.82222222222222219</v>
      </c>
      <c r="G125">
        <f t="shared" si="51"/>
        <v>0.8</v>
      </c>
      <c r="H125">
        <f t="shared" si="51"/>
        <v>0.8</v>
      </c>
      <c r="I125">
        <f t="shared" si="51"/>
        <v>0.73076923076923073</v>
      </c>
      <c r="J125">
        <f t="shared" si="51"/>
        <v>0.67307692307692313</v>
      </c>
      <c r="K125">
        <f t="shared" si="51"/>
        <v>0.69565217391304346</v>
      </c>
      <c r="L125">
        <f t="shared" si="51"/>
        <v>0.64814814814814814</v>
      </c>
      <c r="M125">
        <f t="shared" si="51"/>
        <v>0.62264150943396224</v>
      </c>
      <c r="N125">
        <f t="shared" si="51"/>
        <v>0.72727272727272729</v>
      </c>
      <c r="O125">
        <f t="shared" si="51"/>
        <v>0.7441860465116279</v>
      </c>
      <c r="P125">
        <f t="shared" si="51"/>
        <v>0.74</v>
      </c>
      <c r="Q125">
        <f t="shared" si="51"/>
        <v>0.80392156862745101</v>
      </c>
      <c r="R125" t="str">
        <f t="shared" si="51"/>
        <v>NA</v>
      </c>
      <c r="S125" t="str">
        <f t="shared" si="51"/>
        <v>NA</v>
      </c>
      <c r="T125" t="str">
        <f t="shared" si="51"/>
        <v>NA</v>
      </c>
      <c r="U125" t="str">
        <f t="shared" si="51"/>
        <v>NA</v>
      </c>
      <c r="V125" t="str">
        <f t="shared" si="51"/>
        <v>NA</v>
      </c>
      <c r="W125" t="str">
        <f t="shared" si="51"/>
        <v>NA</v>
      </c>
      <c r="X125" s="41" t="str">
        <f>IF(AND(W122&lt;&gt;0,W123&lt;&gt;0),"ok","ko")</f>
        <v>ko</v>
      </c>
      <c r="Y125" s="41"/>
      <c r="Z125" s="41"/>
      <c r="AA125" s="41"/>
      <c r="AD125" s="31"/>
      <c r="AE125" s="31"/>
      <c r="AU125" s="31"/>
      <c r="AV125" s="31"/>
      <c r="AW125" s="31"/>
      <c r="AX125" s="31"/>
      <c r="AY125" s="31"/>
      <c r="AZ125" s="41"/>
    </row>
  </sheetData>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90EA2-DFF0-AA4D-8DF7-FA938A9B0E2B}">
  <dimension ref="A1:AMI109"/>
  <sheetViews>
    <sheetView topLeftCell="A16" zoomScale="150" workbookViewId="0">
      <selection activeCell="F30" sqref="D18:F30"/>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 min="65" max="1023" width="14.1640625" customWidth="1"/>
  </cols>
  <sheetData>
    <row r="1" spans="1:1023">
      <c r="A1" s="54" t="str">
        <f>Échantillon!A1</f>
        <v>RGAA 4.1.1 – GRILLE D'ÉVALUATION</v>
      </c>
      <c r="B1" s="54"/>
      <c r="C1" s="54"/>
      <c r="D1" s="54"/>
      <c r="E1" s="54"/>
      <c r="F1" s="54"/>
      <c r="G1" s="54"/>
    </row>
    <row r="2" spans="1:1023">
      <c r="A2" s="65" t="str">
        <f>CONCATENATE(Échantillon!B9," : ",Échantillon!C9)</f>
        <v>Accueil : https://www.ramsaysante.fr/</v>
      </c>
      <c r="B2" s="65"/>
      <c r="C2" s="65"/>
      <c r="D2" s="65"/>
      <c r="E2" s="65"/>
      <c r="F2" s="65"/>
      <c r="G2" s="65"/>
    </row>
    <row r="3" spans="1:1023" ht="57.5" customHeight="1">
      <c r="A3" s="10" t="s">
        <v>41</v>
      </c>
      <c r="B3" s="10" t="s">
        <v>42</v>
      </c>
      <c r="C3" s="11" t="s">
        <v>43</v>
      </c>
      <c r="D3" s="10" t="s">
        <v>270</v>
      </c>
      <c r="E3" s="10" t="s">
        <v>284</v>
      </c>
      <c r="F3" s="11" t="s">
        <v>285</v>
      </c>
      <c r="G3" s="11" t="s">
        <v>286</v>
      </c>
    </row>
    <row r="4" spans="1:1023" ht="17">
      <c r="A4" s="60" t="str">
        <f>Critères!$A$3</f>
        <v>IMAGES</v>
      </c>
      <c r="B4" s="43" t="str">
        <f>Critères!B3</f>
        <v>1.1</v>
      </c>
      <c r="C4" s="13" t="str">
        <f>Critères!C3</f>
        <v>Chaque image porteuse d’information a-t-elle une alternative textuelle ?</v>
      </c>
      <c r="D4" s="8" t="s">
        <v>271</v>
      </c>
      <c r="E4" t="s">
        <v>279</v>
      </c>
      <c r="F4" s="13"/>
      <c r="G4" s="13"/>
      <c r="H4"/>
    </row>
    <row r="5" spans="1:1023" ht="60">
      <c r="A5" s="60"/>
      <c r="B5" s="43" t="str">
        <f>Critères!B4</f>
        <v>1.2</v>
      </c>
      <c r="C5" s="13" t="str">
        <f>Critères!C4</f>
        <v>Chaque image de décoration est-elle correctement ignorée par les technologies d’assistance ?</v>
      </c>
      <c r="D5" s="8" t="s">
        <v>272</v>
      </c>
      <c r="E5" s="14" t="s">
        <v>279</v>
      </c>
      <c r="F5" s="13" t="s">
        <v>309</v>
      </c>
      <c r="G5" s="13"/>
      <c r="AMD5" s="44"/>
      <c r="AME5" s="44"/>
      <c r="AMF5" s="44"/>
      <c r="AMG5" s="44"/>
      <c r="AMH5" s="44"/>
      <c r="AMI5" s="44"/>
    </row>
    <row r="6" spans="1:1023"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1023"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1023"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1023" ht="22.75" customHeight="1">
      <c r="A9" s="60"/>
      <c r="B9" s="43" t="str">
        <f>Critères!B8</f>
        <v>1.6</v>
      </c>
      <c r="C9" s="13" t="str">
        <f>Critères!C8</f>
        <v>Chaque image porteuse d’information a-t-elle, si nécessaire, une description détaillée ?</v>
      </c>
      <c r="D9" s="8" t="s">
        <v>273</v>
      </c>
      <c r="E9" s="14" t="s">
        <v>279</v>
      </c>
      <c r="F9" s="13"/>
      <c r="G9" s="13"/>
    </row>
    <row r="10" spans="1:1023" ht="25" customHeight="1">
      <c r="A10" s="60"/>
      <c r="B10" s="43" t="str">
        <f>Critères!B9</f>
        <v>1.7</v>
      </c>
      <c r="C10" s="13" t="str">
        <f>Critères!C9</f>
        <v>Pour chaque image porteuse d’information ayant une description détaillée, cette description est-elle pertinente ?</v>
      </c>
      <c r="D10" s="8" t="s">
        <v>273</v>
      </c>
      <c r="E10" s="14" t="s">
        <v>279</v>
      </c>
      <c r="F10" s="13"/>
      <c r="G10" s="13"/>
    </row>
    <row r="11" spans="1:1023" ht="41.25" customHeight="1">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1023" ht="27.75" customHeight="1">
      <c r="A12" s="60"/>
      <c r="B12" s="43" t="str">
        <f>Critères!B11</f>
        <v>1.9</v>
      </c>
      <c r="C12" s="13" t="str">
        <f>Critères!C11</f>
        <v>Chaque légende d’image est-elle, si nécessaire, correctement reliée à l’image correspondante ?</v>
      </c>
      <c r="D12" s="8" t="s">
        <v>273</v>
      </c>
      <c r="E12" t="s">
        <v>279</v>
      </c>
      <c r="F12" s="13"/>
      <c r="G12" s="13"/>
    </row>
    <row r="13" spans="1:1023" ht="17">
      <c r="A13" s="60" t="str">
        <f>Critères!$A$12</f>
        <v>CADRES</v>
      </c>
      <c r="B13" s="43" t="str">
        <f>Critères!B12</f>
        <v>2.1</v>
      </c>
      <c r="C13" s="13" t="str">
        <f>Critères!C12</f>
        <v>Chaque cadre a-t-il un titre de cadre ?</v>
      </c>
      <c r="D13" s="8" t="s">
        <v>272</v>
      </c>
      <c r="E13" t="s">
        <v>279</v>
      </c>
      <c r="F13" s="45"/>
      <c r="G13" s="13"/>
    </row>
    <row r="14" spans="1:1023" ht="33.5" customHeight="1">
      <c r="A14" s="60"/>
      <c r="B14" s="43" t="str">
        <f>Critères!B13</f>
        <v>2.2</v>
      </c>
      <c r="C14" s="13" t="str">
        <f>Critères!C13</f>
        <v>Pour chaque cadre ayant un titre de cadre, ce titre de cadre est-il pertinent ?</v>
      </c>
      <c r="D14" s="8" t="s">
        <v>272</v>
      </c>
      <c r="E14" t="s">
        <v>279</v>
      </c>
      <c r="F14" s="13"/>
      <c r="G14" s="13"/>
    </row>
    <row r="15" spans="1:1023"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1023" ht="24">
      <c r="A16" s="60"/>
      <c r="B16" s="43" t="str">
        <f>Critères!B15</f>
        <v>3.2</v>
      </c>
      <c r="C16" s="13" t="str">
        <f>Critères!C15</f>
        <v>Dans chaque page web, le contraste entre la couleur du texte et la couleur de son arrière-plan est-il suffisamment élevé (hors cas particuliers) ?</v>
      </c>
      <c r="D16" s="8" t="s">
        <v>272</v>
      </c>
      <c r="E16" s="14" t="s">
        <v>279</v>
      </c>
      <c r="F16" s="13" t="s">
        <v>314</v>
      </c>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272</v>
      </c>
      <c r="E17" s="14" t="s">
        <v>279</v>
      </c>
      <c r="F17" s="13" t="s">
        <v>315</v>
      </c>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271</v>
      </c>
      <c r="E30" s="14" t="s">
        <v>279</v>
      </c>
      <c r="F30" s="13" t="s">
        <v>328</v>
      </c>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72">
      <c r="A39" s="60" t="str">
        <f>Critères!$A$38</f>
        <v>LIENS</v>
      </c>
      <c r="B39" s="43" t="str">
        <f>Critères!B38</f>
        <v>6.1</v>
      </c>
      <c r="C39" s="13" t="str">
        <f>Critères!C38</f>
        <v>Chaque lien est-il explicite (hors cas particuliers) ?</v>
      </c>
      <c r="D39" s="8" t="s">
        <v>272</v>
      </c>
      <c r="E39" s="14" t="s">
        <v>279</v>
      </c>
      <c r="F39" s="13" t="s">
        <v>332</v>
      </c>
      <c r="G39" s="13"/>
    </row>
    <row r="40" spans="1:7" ht="17">
      <c r="A40" s="60"/>
      <c r="B40" s="43" t="str">
        <f>Critères!B39</f>
        <v>6.2</v>
      </c>
      <c r="C40" s="13" t="str">
        <f>Critères!C39</f>
        <v>Dans chaque page web, chaque lien a-t-il un intitulé ?</v>
      </c>
      <c r="D40" s="8" t="s">
        <v>272</v>
      </c>
      <c r="E40" s="14" t="s">
        <v>279</v>
      </c>
      <c r="F40" s="13"/>
      <c r="G40" s="13"/>
    </row>
    <row r="41" spans="1:7" ht="24">
      <c r="A41" s="60" t="str">
        <f>Critères!$A$40</f>
        <v>SCRIPTS</v>
      </c>
      <c r="B41" s="43" t="str">
        <f>Critères!B40</f>
        <v>7.1</v>
      </c>
      <c r="C41" s="13" t="str">
        <f>Critères!C40</f>
        <v>Chaque script est-il, si nécessaire, compatible avec les technologies d’assistance ?</v>
      </c>
      <c r="D41" s="8" t="s">
        <v>272</v>
      </c>
      <c r="E41" s="14" t="s">
        <v>279</v>
      </c>
      <c r="F41" s="13" t="s">
        <v>381</v>
      </c>
      <c r="G41" s="13"/>
    </row>
    <row r="42" spans="1:7" ht="17">
      <c r="A42" s="60"/>
      <c r="B42" s="43" t="str">
        <f>Critères!B41</f>
        <v>7.2</v>
      </c>
      <c r="C42" s="13" t="str">
        <f>Critères!C41</f>
        <v>Pour chaque script ayant une alternative, cette alternative est-elle pertinente ?</v>
      </c>
      <c r="D42" s="8" t="s">
        <v>271</v>
      </c>
      <c r="E42" s="14" t="s">
        <v>279</v>
      </c>
      <c r="F42" s="13" t="s">
        <v>382</v>
      </c>
      <c r="G42" s="13"/>
    </row>
    <row r="43" spans="1:7" ht="24">
      <c r="A43" s="60"/>
      <c r="B43" s="43" t="str">
        <f>Critères!B42</f>
        <v>7.3</v>
      </c>
      <c r="C43" s="13" t="str">
        <f>Critères!C42</f>
        <v>Chaque script est-il contrôlable par le clavier et par tout dispositif de pointage (hors cas particuliers) ?</v>
      </c>
      <c r="D43" s="8" t="s">
        <v>272</v>
      </c>
      <c r="E43" s="14" t="s">
        <v>279</v>
      </c>
      <c r="F43" s="13" t="s">
        <v>383</v>
      </c>
      <c r="G43" s="13"/>
    </row>
    <row r="44" spans="1:7" ht="24">
      <c r="A44" s="60"/>
      <c r="B44" s="43" t="str">
        <f>Critères!B43</f>
        <v>7.4</v>
      </c>
      <c r="C44" s="13" t="str">
        <f>Critères!C43</f>
        <v>Pour chaque script qui initie un changement de contexte, l’utilisateur est-il averti ou en a-t-il le contrôle ?</v>
      </c>
      <c r="D44" s="8" t="s">
        <v>272</v>
      </c>
      <c r="E44" s="14" t="s">
        <v>279</v>
      </c>
      <c r="F44" s="13" t="s">
        <v>384</v>
      </c>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8"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t="s">
        <v>342</v>
      </c>
      <c r="G47" s="13"/>
    </row>
    <row r="48" spans="1:7" ht="17">
      <c r="A48" s="60"/>
      <c r="B48" s="43" t="str">
        <f>Critères!B47</f>
        <v>8.3</v>
      </c>
      <c r="C48" s="13" t="str">
        <f>Critères!C47</f>
        <v>Dans chaque page web, la langue par défaut est-elle présente ?</v>
      </c>
      <c r="D48" s="8" t="s">
        <v>271</v>
      </c>
      <c r="E48" s="14" t="s">
        <v>279</v>
      </c>
      <c r="F48" s="13"/>
      <c r="G48" s="13"/>
    </row>
    <row r="49" spans="1:7" ht="17">
      <c r="A49" s="60"/>
      <c r="B49" s="43" t="str">
        <f>Critères!B48</f>
        <v>8.4</v>
      </c>
      <c r="C49" s="13" t="str">
        <f>Critères!C48</f>
        <v>Pour chaque page web ayant une langue par défaut, le code de langue est-il pertinent ?</v>
      </c>
      <c r="D49" s="8"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t="s">
        <v>343</v>
      </c>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271</v>
      </c>
      <c r="E56" s="14" t="s">
        <v>279</v>
      </c>
      <c r="F56" s="13"/>
      <c r="G56" s="13"/>
    </row>
    <row r="57" spans="1:7" ht="24">
      <c r="A57" s="60"/>
      <c r="B57" s="43" t="str">
        <f>Critères!B56</f>
        <v>9.2</v>
      </c>
      <c r="C57" s="13" t="str">
        <f>Critères!C56</f>
        <v>Dans chaque page web, la structure du document est-elle cohérente (hors cas particuliers) ?</v>
      </c>
      <c r="D57" s="8" t="s">
        <v>272</v>
      </c>
      <c r="E57" s="14" t="s">
        <v>279</v>
      </c>
      <c r="F57" s="13" t="s">
        <v>356</v>
      </c>
      <c r="G57" s="13"/>
    </row>
    <row r="58" spans="1:7" ht="17">
      <c r="A58" s="60"/>
      <c r="B58" s="43" t="str">
        <f>Critères!B57</f>
        <v>9.3</v>
      </c>
      <c r="C58" s="13" t="str">
        <f>Critères!C57</f>
        <v>Dans chaque page web, chaque liste est-elle correctement structurée ?</v>
      </c>
      <c r="D58" s="8" t="s">
        <v>273</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272</v>
      </c>
      <c r="E61" s="14" t="s">
        <v>279</v>
      </c>
      <c r="F61" s="13" t="s">
        <v>363</v>
      </c>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272</v>
      </c>
      <c r="E65" s="14" t="s">
        <v>279</v>
      </c>
      <c r="F65" s="13" t="s">
        <v>359</v>
      </c>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271</v>
      </c>
      <c r="E74" s="14" t="s">
        <v>279</v>
      </c>
      <c r="G74" s="13"/>
    </row>
    <row r="75" spans="1:7" ht="24">
      <c r="A75" s="60"/>
      <c r="B75" s="43" t="str">
        <f>Critères!B74</f>
        <v>11.2</v>
      </c>
      <c r="C75" s="13" t="str">
        <f>Critères!C74</f>
        <v>Chaque étiquette associée à un champ de formulaire est-elle pertinente (hors cas particuliers) ?</v>
      </c>
      <c r="D75" s="8" t="s">
        <v>272</v>
      </c>
      <c r="E75" s="14" t="s">
        <v>279</v>
      </c>
      <c r="F75" s="13" t="s">
        <v>367</v>
      </c>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271</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272</v>
      </c>
      <c r="E77" s="14" t="s">
        <v>279</v>
      </c>
      <c r="F77" s="13" t="s">
        <v>371</v>
      </c>
      <c r="G77" s="13"/>
    </row>
    <row r="78" spans="1:7" ht="24">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272</v>
      </c>
      <c r="E82" s="14" t="s">
        <v>279</v>
      </c>
      <c r="F82" s="13" t="s">
        <v>368</v>
      </c>
      <c r="G82" s="13"/>
    </row>
    <row r="83" spans="1:7" ht="24">
      <c r="A83" s="60"/>
      <c r="B83" s="43" t="str">
        <f>Critères!B82</f>
        <v>11.10</v>
      </c>
      <c r="C83" s="13" t="str">
        <f>Critères!C82</f>
        <v>Dans chaque formulaire, le contrôle de saisie est-il utilisé de manière pertinente (hors cas particuliers) ?</v>
      </c>
      <c r="D83" s="8" t="s">
        <v>272</v>
      </c>
      <c r="E83" s="14" t="s">
        <v>279</v>
      </c>
      <c r="F83" s="13" t="s">
        <v>369</v>
      </c>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272</v>
      </c>
      <c r="E84" s="14" t="s">
        <v>279</v>
      </c>
      <c r="F84" s="4" t="s">
        <v>370</v>
      </c>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272</v>
      </c>
      <c r="E92" s="14" t="s">
        <v>279</v>
      </c>
      <c r="F92" s="13" t="s">
        <v>393</v>
      </c>
      <c r="G92" s="13"/>
    </row>
    <row r="93" spans="1:7" ht="24">
      <c r="A93" s="60"/>
      <c r="B93" s="43" t="str">
        <f>Critères!B92</f>
        <v>12.7</v>
      </c>
      <c r="C93" s="13" t="str">
        <f>Critères!C92</f>
        <v>Dans chaque page web, un lien d’évitement ou d’accès rapide à la zone de contenu principal est-il présent (hors cas particuliers) ?</v>
      </c>
      <c r="D93" s="8" t="s">
        <v>271</v>
      </c>
      <c r="E93" s="14" t="s">
        <v>279</v>
      </c>
      <c r="F93" s="13" t="s">
        <v>394</v>
      </c>
      <c r="G93" s="13"/>
    </row>
    <row r="94" spans="1:7" ht="17">
      <c r="A94" s="60"/>
      <c r="B94" s="43" t="str">
        <f>Critères!B93</f>
        <v>12.8</v>
      </c>
      <c r="C94" s="13" t="str">
        <f>Critères!C93</f>
        <v>Dans chaque page web, l’ordre de tabulation est-il cohérent ?</v>
      </c>
      <c r="D94" s="8" t="s">
        <v>271</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272</v>
      </c>
      <c r="E100" s="14" t="s">
        <v>279</v>
      </c>
      <c r="F100" s="13" t="s">
        <v>364</v>
      </c>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272</v>
      </c>
      <c r="E105" s="14" t="s">
        <v>279</v>
      </c>
      <c r="F105" s="13" t="s">
        <v>361</v>
      </c>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267" priority="1" stopIfTrue="1" operator="equal">
      <formula>"C"</formula>
    </cfRule>
    <cfRule type="cellIs" dxfId="266" priority="2" stopIfTrue="1" operator="equal">
      <formula>"NC"</formula>
    </cfRule>
    <cfRule type="cellIs" dxfId="265" priority="3" stopIfTrue="1" operator="equal">
      <formula>"NA"</formula>
    </cfRule>
    <cfRule type="cellIs" dxfId="264" priority="4" stopIfTrue="1" operator="equal">
      <formula>"NT"</formula>
    </cfRule>
  </conditionalFormatting>
  <conditionalFormatting sqref="E4:E109">
    <cfRule type="cellIs" dxfId="263" priority="61" stopIfTrue="1" operator="equal">
      <formula>"D"</formula>
    </cfRule>
    <cfRule type="cellIs" dxfId="262" priority="62" stopIfTrue="1" operator="equal">
      <formula>"N"</formula>
    </cfRule>
  </conditionalFormatting>
  <dataValidations count="2">
    <dataValidation type="list" showErrorMessage="1" sqref="D4:D109" xr:uid="{EE669337-2F92-C54F-95F9-7D90CDA483C6}">
      <formula1>"C,NC,NA,NT"</formula1>
    </dataValidation>
    <dataValidation type="list" showErrorMessage="1" sqref="E4:E109" xr:uid="{1BFFF62F-188A-DC43-BC21-421D0CF39C96}">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699B-1449-5341-81C5-2E14BCFE375F}">
  <dimension ref="A1:BL109"/>
  <sheetViews>
    <sheetView topLeftCell="A22" zoomScale="150" workbookViewId="0">
      <selection activeCell="D92" sqref="D92:F94"/>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CONCATENATE(Échantillon!B10," : ",Échantillon!C10)</f>
        <v>Contact : https://www.ramsaysante.fr/nous-contacter-formulaire</v>
      </c>
      <c r="B2" s="65"/>
      <c r="C2" s="65"/>
      <c r="D2" s="65"/>
      <c r="E2" s="65"/>
      <c r="F2" s="65"/>
      <c r="G2" s="65"/>
    </row>
    <row r="3" spans="1:8" ht="57.5" customHeight="1">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272</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24">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271</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271</v>
      </c>
      <c r="E39" s="14" t="s">
        <v>279</v>
      </c>
      <c r="F39" s="13"/>
      <c r="G39" s="13"/>
    </row>
    <row r="40" spans="1:7" ht="17">
      <c r="A40" s="60"/>
      <c r="B40" s="43" t="str">
        <f>Critères!B39</f>
        <v>6.2</v>
      </c>
      <c r="C40" s="13" t="str">
        <f>Critères!C39</f>
        <v>Dans chaque page web, chaque lien a-t-il un intitulé ?</v>
      </c>
      <c r="D40" s="8" t="s">
        <v>271</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8"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8" t="s">
        <v>271</v>
      </c>
      <c r="E48" s="14" t="s">
        <v>279</v>
      </c>
      <c r="F48" s="13"/>
      <c r="G48" s="13"/>
    </row>
    <row r="49" spans="1:7" ht="24">
      <c r="A49" s="60"/>
      <c r="B49" s="43" t="str">
        <f>Critères!B48</f>
        <v>8.4</v>
      </c>
      <c r="C49" s="13" t="str">
        <f>Critères!C48</f>
        <v>Pour chaque page web ayant une langue par défaut, le code de langue est-il pertinent ?</v>
      </c>
      <c r="D49" s="8"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272</v>
      </c>
      <c r="E54" s="14" t="s">
        <v>279</v>
      </c>
      <c r="F54" s="13" t="s">
        <v>345</v>
      </c>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271</v>
      </c>
      <c r="E56" s="14" t="s">
        <v>279</v>
      </c>
      <c r="F56" s="13"/>
      <c r="G56" s="13"/>
    </row>
    <row r="57" spans="1:7" ht="24">
      <c r="A57" s="60"/>
      <c r="B57" s="43" t="str">
        <f>Critères!B56</f>
        <v>9.2</v>
      </c>
      <c r="C57" s="13" t="str">
        <f>Critères!C56</f>
        <v>Dans chaque page web, la structure du document est-elle cohérente (hors cas particuliers) ?</v>
      </c>
      <c r="D57" s="8" t="s">
        <v>272</v>
      </c>
      <c r="E57" s="14" t="s">
        <v>279</v>
      </c>
      <c r="F57" s="13" t="s">
        <v>356</v>
      </c>
      <c r="G57" s="13"/>
    </row>
    <row r="58" spans="1:7" ht="17">
      <c r="A58" s="60"/>
      <c r="B58" s="43" t="str">
        <f>Critères!B57</f>
        <v>9.3</v>
      </c>
      <c r="C58" s="13" t="str">
        <f>Critères!C57</f>
        <v>Dans chaque page web, chaque liste est-elle correctement structurée ?</v>
      </c>
      <c r="D58" s="8" t="s">
        <v>273</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271</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272</v>
      </c>
      <c r="E74" s="14" t="s">
        <v>279</v>
      </c>
      <c r="F74" s="13" t="s">
        <v>372</v>
      </c>
      <c r="G74" s="13"/>
    </row>
    <row r="75" spans="1:7" ht="24">
      <c r="A75" s="60"/>
      <c r="B75" s="43" t="str">
        <f>Critères!B74</f>
        <v>11.2</v>
      </c>
      <c r="C75" s="13" t="str">
        <f>Critères!C74</f>
        <v>Chaque étiquette associée à un champ de formulaire est-elle pertinente (hors cas particuliers) ?</v>
      </c>
      <c r="D75" s="8" t="s">
        <v>271</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271</v>
      </c>
      <c r="E77" s="14" t="s">
        <v>279</v>
      </c>
      <c r="F77" s="13"/>
      <c r="G77" s="13"/>
    </row>
    <row r="78" spans="1:7" ht="24">
      <c r="A78" s="60"/>
      <c r="B78" s="43" t="str">
        <f>Critères!B77</f>
        <v>11.5</v>
      </c>
      <c r="C78" s="13" t="str">
        <f>Critères!C77</f>
        <v>Dans chaque formulaire, les champs de même nature sont-ils regroupés, si nécessaire ?</v>
      </c>
      <c r="D78" s="8" t="s">
        <v>271</v>
      </c>
      <c r="E78" s="14" t="s">
        <v>279</v>
      </c>
      <c r="F78" s="13" t="s">
        <v>373</v>
      </c>
      <c r="G78" s="13"/>
    </row>
    <row r="79" spans="1:7" ht="24">
      <c r="A79" s="60"/>
      <c r="B79" s="43" t="str">
        <f>Critères!B78</f>
        <v>11.6</v>
      </c>
      <c r="C79" s="13" t="str">
        <f>Critères!C78</f>
        <v>Dans chaque formulaire, chaque regroupement de champs de même nature a-t-il une légende ?</v>
      </c>
      <c r="D79" s="8" t="s">
        <v>271</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271</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271</v>
      </c>
      <c r="E81" s="14" t="s">
        <v>279</v>
      </c>
      <c r="F81" s="13"/>
      <c r="G81" s="13"/>
    </row>
    <row r="82" spans="1:7" ht="24">
      <c r="A82" s="60"/>
      <c r="B82" s="43" t="str">
        <f>Critères!B81</f>
        <v>11.9</v>
      </c>
      <c r="C82" s="13" t="str">
        <f>Critères!C81</f>
        <v>Dans chaque formulaire, l’intitulé de chaque bouton est-il pertinent (hors cas particuliers) ?</v>
      </c>
      <c r="D82" s="8" t="s">
        <v>271</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272</v>
      </c>
      <c r="E83" s="14" t="s">
        <v>279</v>
      </c>
      <c r="F83" s="13" t="s">
        <v>376</v>
      </c>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272</v>
      </c>
      <c r="E84" s="14" t="s">
        <v>279</v>
      </c>
      <c r="F84" s="13" t="s">
        <v>374</v>
      </c>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272</v>
      </c>
      <c r="E86" s="14" t="s">
        <v>279</v>
      </c>
      <c r="F86" s="13" t="s">
        <v>375</v>
      </c>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272</v>
      </c>
      <c r="E92" s="14"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8" t="s">
        <v>271</v>
      </c>
      <c r="E93" s="14" t="s">
        <v>279</v>
      </c>
      <c r="F93" s="13" t="s">
        <v>394</v>
      </c>
      <c r="G93" s="13"/>
    </row>
    <row r="94" spans="1:7" ht="17">
      <c r="A94" s="60"/>
      <c r="B94" s="43" t="str">
        <f>Critères!B93</f>
        <v>12.8</v>
      </c>
      <c r="C94" s="13" t="str">
        <f>Critères!C93</f>
        <v>Dans chaque page web, l’ordre de tabulation est-il cohérent ?</v>
      </c>
      <c r="D94" s="8" t="s">
        <v>271</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261" priority="1" stopIfTrue="1" operator="equal">
      <formula>"C"</formula>
    </cfRule>
    <cfRule type="cellIs" dxfId="260" priority="2" stopIfTrue="1" operator="equal">
      <formula>"NC"</formula>
    </cfRule>
    <cfRule type="cellIs" dxfId="259" priority="3" stopIfTrue="1" operator="equal">
      <formula>"NA"</formula>
    </cfRule>
    <cfRule type="cellIs" dxfId="258" priority="4" stopIfTrue="1" operator="equal">
      <formula>"NT"</formula>
    </cfRule>
  </conditionalFormatting>
  <conditionalFormatting sqref="E4:E109">
    <cfRule type="cellIs" dxfId="257" priority="184" stopIfTrue="1" operator="equal">
      <formula>"N"</formula>
    </cfRule>
    <cfRule type="cellIs" dxfId="256" priority="183" stopIfTrue="1" operator="equal">
      <formula>"D"</formula>
    </cfRule>
  </conditionalFormatting>
  <dataValidations count="2">
    <dataValidation type="list" showErrorMessage="1" sqref="D4:D109" xr:uid="{4C136F24-F6F0-AE40-AA2E-656DE0F13BBA}">
      <formula1>"C,NC,NA,NT"</formula1>
    </dataValidation>
    <dataValidation type="list" showErrorMessage="1" sqref="E4:E109" xr:uid="{9E61AD16-335A-A147-89B5-77A4F83E2A05}">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0D51A-F7C7-3345-8AD3-227B1E7C4FAA}">
  <dimension ref="A1:BL109"/>
  <sheetViews>
    <sheetView topLeftCell="A14" zoomScale="135" workbookViewId="0">
      <selection activeCell="D92" sqref="D92:F94"/>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CONCATENATE(Échantillon!B11," : ",Échantillon!C11)</f>
        <v>Mentions légales : https://www.ramsaysante.fr/mentions-legales</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272</v>
      </c>
      <c r="E5" s="14" t="s">
        <v>279</v>
      </c>
      <c r="F5" s="13"/>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271</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271</v>
      </c>
      <c r="E39" s="14" t="s">
        <v>279</v>
      </c>
      <c r="F39" s="13"/>
      <c r="G39" s="13"/>
    </row>
    <row r="40" spans="1:7" ht="17">
      <c r="A40" s="60"/>
      <c r="B40" s="43" t="str">
        <f>Critères!B39</f>
        <v>6.2</v>
      </c>
      <c r="C40" s="13" t="str">
        <f>Critères!C39</f>
        <v>Dans chaque page web, chaque lien a-t-il un intitulé ?</v>
      </c>
      <c r="D40" s="8" t="s">
        <v>271</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8"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8" t="s">
        <v>271</v>
      </c>
      <c r="E48" s="14" t="s">
        <v>279</v>
      </c>
      <c r="F48" s="13"/>
      <c r="G48" s="13"/>
    </row>
    <row r="49" spans="1:7" ht="17">
      <c r="A49" s="60"/>
      <c r="B49" s="43" t="str">
        <f>Critères!B48</f>
        <v>8.4</v>
      </c>
      <c r="C49" s="13" t="str">
        <f>Critères!C48</f>
        <v>Pour chaque page web ayant une langue par défaut, le code de langue est-il pertinent ?</v>
      </c>
      <c r="D49" s="8"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272</v>
      </c>
      <c r="E56" s="14" t="s">
        <v>279</v>
      </c>
      <c r="F56" s="13" t="s">
        <v>349</v>
      </c>
      <c r="G56" s="13"/>
    </row>
    <row r="57" spans="1:7" ht="24">
      <c r="A57" s="60"/>
      <c r="B57" s="43" t="str">
        <f>Critères!B56</f>
        <v>9.2</v>
      </c>
      <c r="C57" s="13" t="str">
        <f>Critères!C56</f>
        <v>Dans chaque page web, la structure du document est-elle cohérente (hors cas particuliers) ?</v>
      </c>
      <c r="D57" s="8" t="s">
        <v>272</v>
      </c>
      <c r="E57" s="14" t="s">
        <v>279</v>
      </c>
      <c r="F57" s="13" t="s">
        <v>356</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271</v>
      </c>
      <c r="E65" s="14" t="s">
        <v>279</v>
      </c>
      <c r="F65" s="13"/>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17">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272</v>
      </c>
      <c r="E92" s="14"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8" t="s">
        <v>271</v>
      </c>
      <c r="E93" s="14" t="s">
        <v>279</v>
      </c>
      <c r="F93" s="13" t="s">
        <v>394</v>
      </c>
      <c r="G93" s="13"/>
    </row>
    <row r="94" spans="1:7" ht="17">
      <c r="A94" s="60"/>
      <c r="B94" s="43" t="str">
        <f>Critères!B93</f>
        <v>12.8</v>
      </c>
      <c r="C94" s="13" t="str">
        <f>Critères!C93</f>
        <v>Dans chaque page web, l’ordre de tabulation est-il cohérent ?</v>
      </c>
      <c r="D94" s="8" t="s">
        <v>271</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255" priority="1" stopIfTrue="1" operator="equal">
      <formula>"C"</formula>
    </cfRule>
    <cfRule type="cellIs" dxfId="254" priority="2" stopIfTrue="1" operator="equal">
      <formula>"NC"</formula>
    </cfRule>
    <cfRule type="cellIs" dxfId="253" priority="3" stopIfTrue="1" operator="equal">
      <formula>"NA"</formula>
    </cfRule>
    <cfRule type="cellIs" dxfId="252" priority="4" stopIfTrue="1" operator="equal">
      <formula>"NT"</formula>
    </cfRule>
  </conditionalFormatting>
  <conditionalFormatting sqref="E4:E109">
    <cfRule type="cellIs" dxfId="251" priority="5" stopIfTrue="1" operator="equal">
      <formula>"D"</formula>
    </cfRule>
    <cfRule type="cellIs" dxfId="250" priority="6" stopIfTrue="1" operator="equal">
      <formula>"N"</formula>
    </cfRule>
  </conditionalFormatting>
  <dataValidations count="2">
    <dataValidation type="list" showErrorMessage="1" sqref="D4:D109" xr:uid="{BC5EBBCD-DB2D-344C-ABD5-A2878A7BB415}">
      <formula1>"C,NC,NA,NT"</formula1>
    </dataValidation>
    <dataValidation type="list" showErrorMessage="1" sqref="E4:E109" xr:uid="{5C2F76B7-3BF5-E546-85CE-D796F0700DFC}">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363A8-68F0-EF40-88CD-8ACD99D149C9}">
  <dimension ref="A1:BL109"/>
  <sheetViews>
    <sheetView topLeftCell="A14" zoomScale="135" workbookViewId="0">
      <selection activeCell="F65" sqref="F65"/>
    </sheetView>
  </sheetViews>
  <sheetFormatPr baseColWidth="10" defaultRowHeight="16"/>
  <cols>
    <col min="1" max="1" width="5.5" customWidth="1"/>
    <col min="2" max="2" width="6.33203125" style="46" customWidth="1"/>
    <col min="3" max="3" width="49" style="1" customWidth="1"/>
    <col min="4" max="4" width="5.6640625" style="1" customWidth="1"/>
    <col min="5" max="5" width="4.83203125" style="1" customWidth="1"/>
    <col min="6" max="6" width="48.83203125" style="1" customWidth="1"/>
    <col min="7" max="7" width="33.83203125" style="1" customWidth="1"/>
    <col min="8" max="64" width="14.1640625" style="1" customWidth="1"/>
  </cols>
  <sheetData>
    <row r="1" spans="1:8">
      <c r="A1" s="54" t="str">
        <f>Échantillon!A1</f>
        <v>RGAA 4.1.1 – GRILLE D'ÉVALUATION</v>
      </c>
      <c r="B1" s="54"/>
      <c r="C1" s="54"/>
      <c r="D1" s="54"/>
      <c r="E1" s="54"/>
      <c r="F1" s="54"/>
      <c r="G1" s="54"/>
    </row>
    <row r="2" spans="1:8">
      <c r="A2" s="65" t="str">
        <f>CONCATENATE(Échantillon!B12," : ",Échantillon!C12)</f>
        <v>Aide : https://www.ramsaysante.fr/nous-contacter</v>
      </c>
      <c r="B2" s="65"/>
      <c r="C2" s="65"/>
      <c r="D2" s="65"/>
      <c r="E2" s="65"/>
      <c r="F2" s="65"/>
      <c r="G2" s="65"/>
    </row>
    <row r="3" spans="1:8" ht="39">
      <c r="A3" s="10" t="s">
        <v>41</v>
      </c>
      <c r="B3" s="10" t="s">
        <v>42</v>
      </c>
      <c r="C3" s="11" t="s">
        <v>43</v>
      </c>
      <c r="D3" s="10" t="s">
        <v>270</v>
      </c>
      <c r="E3" s="10" t="s">
        <v>284</v>
      </c>
      <c r="F3" s="11" t="s">
        <v>285</v>
      </c>
      <c r="G3" s="11" t="s">
        <v>286</v>
      </c>
    </row>
    <row r="4" spans="1:8" ht="17">
      <c r="A4" s="60" t="str">
        <f>Critères!$A$3</f>
        <v>IMAGES</v>
      </c>
      <c r="B4" s="43" t="str">
        <f>Critères!B3</f>
        <v>1.1</v>
      </c>
      <c r="C4" s="13" t="str">
        <f>Critères!C3</f>
        <v>Chaque image porteuse d’information a-t-elle une alternative textuelle ?</v>
      </c>
      <c r="D4" s="8" t="s">
        <v>271</v>
      </c>
      <c r="E4" t="s">
        <v>279</v>
      </c>
      <c r="F4" s="13"/>
      <c r="G4" s="13"/>
      <c r="H4"/>
    </row>
    <row r="5" spans="1:8" ht="24">
      <c r="A5" s="60"/>
      <c r="B5" s="43" t="str">
        <f>Critères!B4</f>
        <v>1.2</v>
      </c>
      <c r="C5" s="13" t="str">
        <f>Critères!C4</f>
        <v>Chaque image de décoration est-elle correctement ignorée par les technologies d’assistance ?</v>
      </c>
      <c r="D5" s="8" t="s">
        <v>272</v>
      </c>
      <c r="E5" s="14" t="s">
        <v>279</v>
      </c>
      <c r="F5" s="13" t="s">
        <v>310</v>
      </c>
      <c r="G5" s="13"/>
    </row>
    <row r="6" spans="1:8" ht="24">
      <c r="A6" s="60"/>
      <c r="B6" s="43" t="str">
        <f>Critères!B5</f>
        <v>1.3</v>
      </c>
      <c r="C6" s="13" t="str">
        <f>Critères!C5</f>
        <v>Pour chaque image porteuse d'information ayant une alternative textuelle, cette alternative est-elle pertinente (hors cas particuliers) ?</v>
      </c>
      <c r="D6" s="8" t="s">
        <v>271</v>
      </c>
      <c r="E6" s="14" t="s">
        <v>279</v>
      </c>
      <c r="F6" s="13"/>
      <c r="G6" s="13"/>
    </row>
    <row r="7" spans="1:8" ht="36">
      <c r="A7" s="60"/>
      <c r="B7" s="43" t="str">
        <f>Critères!B6</f>
        <v>1.4</v>
      </c>
      <c r="C7" s="13" t="str">
        <f>Critères!C6</f>
        <v>Pour chaque image utilisée comme CAPTCHA ou comme image-test, ayant une alternative textuelle, cette alternative permet-elle d’identifier la nature et la fonction de l’image ?</v>
      </c>
      <c r="D7" s="8" t="s">
        <v>273</v>
      </c>
      <c r="E7" s="14" t="s">
        <v>279</v>
      </c>
      <c r="F7" s="13"/>
      <c r="G7" s="13"/>
    </row>
    <row r="8" spans="1:8" ht="24">
      <c r="A8" s="60"/>
      <c r="B8" s="43" t="str">
        <f>Critères!B7</f>
        <v>1.5</v>
      </c>
      <c r="C8" s="13" t="str">
        <f>Critères!C7</f>
        <v>Pour chaque image utilisée comme CAPTCHA, une solution d’accès alternatif au contenu ou à la fonction du CAPTCHA est-elle présente ?</v>
      </c>
      <c r="D8" s="8" t="s">
        <v>273</v>
      </c>
      <c r="E8" s="14" t="s">
        <v>279</v>
      </c>
      <c r="F8" s="14"/>
      <c r="G8" s="13"/>
    </row>
    <row r="9" spans="1:8" ht="17">
      <c r="A9" s="60"/>
      <c r="B9" s="43" t="str">
        <f>Critères!B8</f>
        <v>1.6</v>
      </c>
      <c r="C9" s="13" t="str">
        <f>Critères!C8</f>
        <v>Chaque image porteuse d’information a-t-elle, si nécessaire, une description détaillée ?</v>
      </c>
      <c r="D9" s="8" t="s">
        <v>273</v>
      </c>
      <c r="E9" s="14" t="s">
        <v>279</v>
      </c>
      <c r="F9" s="13"/>
      <c r="G9" s="13"/>
    </row>
    <row r="10" spans="1:8" ht="24">
      <c r="A10" s="60"/>
      <c r="B10" s="43" t="str">
        <f>Critères!B9</f>
        <v>1.7</v>
      </c>
      <c r="C10" s="13" t="str">
        <f>Critères!C9</f>
        <v>Pour chaque image porteuse d’information ayant une description détaillée, cette description est-elle pertinente ?</v>
      </c>
      <c r="D10" s="8" t="s">
        <v>273</v>
      </c>
      <c r="E10" s="14" t="s">
        <v>279</v>
      </c>
      <c r="F10" s="13"/>
      <c r="G10" s="13"/>
    </row>
    <row r="11" spans="1:8" ht="36">
      <c r="A11" s="60"/>
      <c r="B11" s="43" t="str">
        <f>Critères!B10</f>
        <v>1.8</v>
      </c>
      <c r="C11" s="13" t="str">
        <f>Critères!C10</f>
        <v>Chaque image texte porteuse d’information, en l’absence d’un mécanisme de remplacement, doit si possible être remplacée par du texte stylé. Cette règle est-elle respectée (hors cas particuliers) ?</v>
      </c>
      <c r="D11" s="8" t="s">
        <v>273</v>
      </c>
      <c r="E11" t="s">
        <v>279</v>
      </c>
      <c r="F11" s="13"/>
      <c r="G11" s="13"/>
    </row>
    <row r="12" spans="1:8" ht="24">
      <c r="A12" s="60"/>
      <c r="B12" s="43" t="str">
        <f>Critères!B11</f>
        <v>1.9</v>
      </c>
      <c r="C12" s="13" t="str">
        <f>Critères!C11</f>
        <v>Chaque légende d’image est-elle, si nécessaire, correctement reliée à l’image correspondante ?</v>
      </c>
      <c r="D12" s="8" t="s">
        <v>273</v>
      </c>
      <c r="E12" t="s">
        <v>279</v>
      </c>
      <c r="F12" s="13"/>
      <c r="G12" s="13"/>
    </row>
    <row r="13" spans="1:8" ht="17">
      <c r="A13" s="60" t="str">
        <f>Critères!$A$12</f>
        <v>CADRES</v>
      </c>
      <c r="B13" s="43" t="str">
        <f>Critères!B12</f>
        <v>2.1</v>
      </c>
      <c r="C13" s="13" t="str">
        <f>Critères!C12</f>
        <v>Chaque cadre a-t-il un titre de cadre ?</v>
      </c>
      <c r="D13" s="8" t="s">
        <v>272</v>
      </c>
      <c r="E13" t="s">
        <v>279</v>
      </c>
      <c r="F13" s="45"/>
      <c r="G13" s="13"/>
    </row>
    <row r="14" spans="1:8" ht="17">
      <c r="A14" s="60"/>
      <c r="B14" s="43" t="str">
        <f>Critères!B13</f>
        <v>2.2</v>
      </c>
      <c r="C14" s="13" t="str">
        <f>Critères!C13</f>
        <v>Pour chaque cadre ayant un titre de cadre, ce titre de cadre est-il pertinent ?</v>
      </c>
      <c r="D14" s="8" t="s">
        <v>272</v>
      </c>
      <c r="E14" t="s">
        <v>279</v>
      </c>
      <c r="F14" s="13"/>
      <c r="G14" s="13"/>
    </row>
    <row r="15" spans="1:8" ht="24">
      <c r="A15" s="60" t="str">
        <f>Critères!$A$14</f>
        <v>COULEURS</v>
      </c>
      <c r="B15" s="43" t="str">
        <f>Critères!B14</f>
        <v>3.1</v>
      </c>
      <c r="C15" s="13" t="str">
        <f>Critères!C14</f>
        <v>Dans chaque page web, l’information ne doit pas être donnée uniquement par la couleur. Cette règle est-elle respectée ?</v>
      </c>
      <c r="D15" s="8" t="s">
        <v>271</v>
      </c>
      <c r="E15" s="14" t="s">
        <v>279</v>
      </c>
      <c r="F15" s="13"/>
      <c r="G15" s="13"/>
    </row>
    <row r="16" spans="1:8" ht="24">
      <c r="A16" s="60"/>
      <c r="B16" s="43" t="str">
        <f>Critères!B15</f>
        <v>3.2</v>
      </c>
      <c r="C16" s="13" t="str">
        <f>Critères!C15</f>
        <v>Dans chaque page web, le contraste entre la couleur du texte et la couleur de son arrière-plan est-il suffisamment élevé (hors cas particuliers) ?</v>
      </c>
      <c r="D16" s="8" t="s">
        <v>271</v>
      </c>
      <c r="E16" s="14" t="s">
        <v>279</v>
      </c>
      <c r="F16" s="13"/>
      <c r="G16" s="13"/>
    </row>
    <row r="17" spans="1:7" ht="36">
      <c r="A17" s="60"/>
      <c r="B17" s="43" t="str">
        <f>Critères!B16</f>
        <v>3.3</v>
      </c>
      <c r="C17" s="13" t="str">
        <f>Critères!C16</f>
        <v>Dans chaque page web, les couleurs utilisées dans les composants d’interface ou les éléments graphiques porteurs d’informations sont-elles suffisamment contrastées (hors cas particuliers) ?</v>
      </c>
      <c r="D17" s="8" t="s">
        <v>271</v>
      </c>
      <c r="E17" s="14" t="s">
        <v>279</v>
      </c>
      <c r="F17" s="13"/>
      <c r="G17" s="13"/>
    </row>
    <row r="18" spans="1:7" ht="24">
      <c r="A18" s="60" t="str">
        <f>Critères!$A$17</f>
        <v>MULTIMÉDIA</v>
      </c>
      <c r="B18" s="43" t="str">
        <f>Critères!B17</f>
        <v>4.1</v>
      </c>
      <c r="C18" s="13" t="str">
        <f>Critères!C17</f>
        <v>Chaque média temporel pré-enregistré a-t-il, si nécessaire, une transcription textuelle ou une audiodescription (hors cas particuliers) ?</v>
      </c>
      <c r="D18" s="8" t="s">
        <v>273</v>
      </c>
      <c r="E18" s="14" t="s">
        <v>279</v>
      </c>
      <c r="F18" s="13"/>
      <c r="G18" s="13"/>
    </row>
    <row r="19" spans="1:7" ht="24">
      <c r="A19" s="60"/>
      <c r="B19" s="43" t="str">
        <f>Critères!B18</f>
        <v>4.2</v>
      </c>
      <c r="C19" s="13" t="str">
        <f>Critères!C18</f>
        <v>Pour chaque média temporel pré-enregistré ayant une transcription textuelle ou une audiodescription synchronisée, celles-ci sont-elles pertinentes (hors cas particuliers) ?</v>
      </c>
      <c r="D19" s="8" t="s">
        <v>273</v>
      </c>
      <c r="E19" s="14" t="s">
        <v>279</v>
      </c>
      <c r="F19" s="13"/>
      <c r="G19" s="13"/>
    </row>
    <row r="20" spans="1:7" ht="24">
      <c r="A20" s="60"/>
      <c r="B20" s="43" t="str">
        <f>Critères!B19</f>
        <v>4.3</v>
      </c>
      <c r="C20" s="13" t="str">
        <f>Critères!C19</f>
        <v>Chaque média temporel synchronisé pré-enregistré a-t-il, si nécessaire, des sous-titres synchronisés (hors cas particuliers) ?</v>
      </c>
      <c r="D20" s="8" t="s">
        <v>273</v>
      </c>
      <c r="E20" s="14" t="s">
        <v>279</v>
      </c>
      <c r="F20" s="13"/>
      <c r="G20" s="13"/>
    </row>
    <row r="21" spans="1:7" ht="24">
      <c r="A21" s="60"/>
      <c r="B21" s="43" t="str">
        <f>Critères!B20</f>
        <v>4.4</v>
      </c>
      <c r="C21" s="13" t="str">
        <f>Critères!C20</f>
        <v>Pour chaque média temporel synchronisé pré-enregistré ayant des sous-titres synchronisés, ces sous-titres sont-ils pertinents ?</v>
      </c>
      <c r="D21" s="8" t="s">
        <v>273</v>
      </c>
      <c r="E21" s="14" t="s">
        <v>279</v>
      </c>
      <c r="F21" s="13"/>
      <c r="G21" s="13"/>
    </row>
    <row r="22" spans="1:7" ht="24">
      <c r="A22" s="60"/>
      <c r="B22" s="43" t="str">
        <f>Critères!B21</f>
        <v>4.5</v>
      </c>
      <c r="C22" s="13" t="str">
        <f>Critères!C21</f>
        <v>Chaque média temporel pré-enregistré a-t-il, si nécessaire, une audiodescription synchronisée (hors cas particuliers) ?</v>
      </c>
      <c r="D22" s="8" t="s">
        <v>273</v>
      </c>
      <c r="E22" s="14" t="s">
        <v>279</v>
      </c>
      <c r="F22" s="13"/>
      <c r="G22" s="13"/>
    </row>
    <row r="23" spans="1:7" ht="24">
      <c r="A23" s="60"/>
      <c r="B23" s="43" t="str">
        <f>Critères!B22</f>
        <v>4.6</v>
      </c>
      <c r="C23" s="13" t="str">
        <f>Critères!C22</f>
        <v>Pour chaque média temporel pré-enregistré ayant une audiodescription synchronisée, celle-ci est-elle pertinente ?</v>
      </c>
      <c r="D23" s="8" t="s">
        <v>273</v>
      </c>
      <c r="E23" s="14" t="s">
        <v>279</v>
      </c>
      <c r="F23" s="13"/>
      <c r="G23" s="13"/>
    </row>
    <row r="24" spans="1:7" ht="17">
      <c r="A24" s="60"/>
      <c r="B24" s="43" t="str">
        <f>Critères!B23</f>
        <v>4.7</v>
      </c>
      <c r="C24" s="13" t="str">
        <f>Critères!C23</f>
        <v>Chaque média temporel est-il clairement identifiable (hors cas particuliers) ?</v>
      </c>
      <c r="D24" s="8" t="s">
        <v>273</v>
      </c>
      <c r="E24" s="14" t="s">
        <v>279</v>
      </c>
      <c r="F24" s="13"/>
      <c r="G24" s="13"/>
    </row>
    <row r="25" spans="1:7" ht="24">
      <c r="A25" s="60"/>
      <c r="B25" s="43" t="str">
        <f>Critères!B24</f>
        <v>4.8</v>
      </c>
      <c r="C25" s="13" t="str">
        <f>Critères!C24</f>
        <v>Chaque média non temporel a-t-il, si nécessaire, une alternative (hors cas particuliers) ?</v>
      </c>
      <c r="D25" s="8" t="s">
        <v>273</v>
      </c>
      <c r="E25" s="14" t="s">
        <v>279</v>
      </c>
      <c r="F25" s="13"/>
      <c r="G25" s="13"/>
    </row>
    <row r="26" spans="1:7" ht="24">
      <c r="A26" s="60"/>
      <c r="B26" s="43" t="str">
        <f>Critères!B25</f>
        <v>4.9</v>
      </c>
      <c r="C26" s="13" t="str">
        <f>Critères!C25</f>
        <v>Pour chaque média non temporel ayant une alternative, cette alternative est-elle pertinente ?</v>
      </c>
      <c r="D26" s="8" t="s">
        <v>273</v>
      </c>
      <c r="E26" s="14" t="s">
        <v>279</v>
      </c>
      <c r="F26" s="13"/>
      <c r="G26" s="13"/>
    </row>
    <row r="27" spans="1:7" ht="17">
      <c r="A27" s="60"/>
      <c r="B27" s="43" t="str">
        <f>Critères!B26</f>
        <v>4.10</v>
      </c>
      <c r="C27" s="13" t="str">
        <f>Critères!C26</f>
        <v>Chaque son déclenché automatiquement est-il contrôlable par l’utilisateur ?</v>
      </c>
      <c r="D27" s="8" t="s">
        <v>273</v>
      </c>
      <c r="E27" s="14" t="s">
        <v>279</v>
      </c>
      <c r="F27" s="13"/>
      <c r="G27" s="13"/>
    </row>
    <row r="28" spans="1:7" ht="24">
      <c r="A28" s="60"/>
      <c r="B28" s="43" t="str">
        <f>Critères!B27</f>
        <v>4.11</v>
      </c>
      <c r="C28" s="13" t="str">
        <f>Critères!C27</f>
        <v>La consultation de chaque média temporel est-elle, si nécessaire, contrôlable par le clavier et tout dispositif de pointage ?</v>
      </c>
      <c r="D28" s="8" t="s">
        <v>273</v>
      </c>
      <c r="E28" s="14" t="s">
        <v>279</v>
      </c>
      <c r="F28" s="13"/>
      <c r="G28" s="13"/>
    </row>
    <row r="29" spans="1:7" ht="24">
      <c r="A29" s="60"/>
      <c r="B29" s="43" t="str">
        <f>Critères!B28</f>
        <v>4.12</v>
      </c>
      <c r="C29" s="13" t="str">
        <f>Critères!C28</f>
        <v>La consultation de chaque média non temporel est-elle contrôlable par le clavier et tout dispositif de pointage ?</v>
      </c>
      <c r="D29" s="8" t="s">
        <v>273</v>
      </c>
      <c r="E29" s="14" t="s">
        <v>279</v>
      </c>
      <c r="F29" s="13"/>
      <c r="G29" s="13"/>
    </row>
    <row r="30" spans="1:7" ht="24">
      <c r="A30" s="60"/>
      <c r="B30" s="43" t="str">
        <f>Critères!B29</f>
        <v>4.13</v>
      </c>
      <c r="C30" s="13" t="str">
        <f>Critères!C29</f>
        <v>Chaque média temporel et non temporel est-il compatible avec les technologies d’assistance (hors cas particuliers) ?</v>
      </c>
      <c r="D30" s="8" t="s">
        <v>273</v>
      </c>
      <c r="E30" s="14" t="s">
        <v>279</v>
      </c>
      <c r="F30" s="13"/>
      <c r="G30" s="13"/>
    </row>
    <row r="31" spans="1:7" ht="17">
      <c r="A31" s="60" t="str">
        <f>Critères!$A$30</f>
        <v>TABLEAUX</v>
      </c>
      <c r="B31" s="43" t="str">
        <f>Critères!B30</f>
        <v>5.1</v>
      </c>
      <c r="C31" s="13" t="str">
        <f>Critères!C30</f>
        <v>Chaque tableau de données complexe a-t-il un résumé ?</v>
      </c>
      <c r="D31" s="8" t="s">
        <v>273</v>
      </c>
      <c r="E31" s="14" t="s">
        <v>279</v>
      </c>
      <c r="F31" s="13"/>
      <c r="G31" s="13"/>
    </row>
    <row r="32" spans="1:7" ht="17">
      <c r="A32" s="60"/>
      <c r="B32" s="43" t="str">
        <f>Critères!B31</f>
        <v>5.2</v>
      </c>
      <c r="C32" s="13" t="str">
        <f>Critères!C31</f>
        <v>Pour chaque tableau de données complexe ayant un résumé, celui-ci est-il pertinent ?</v>
      </c>
      <c r="D32" s="8" t="s">
        <v>273</v>
      </c>
      <c r="E32" s="14" t="s">
        <v>279</v>
      </c>
      <c r="F32" s="13"/>
      <c r="G32" s="13"/>
    </row>
    <row r="33" spans="1:7" ht="17">
      <c r="A33" s="60"/>
      <c r="B33" s="43" t="str">
        <f>Critères!B32</f>
        <v>5.3</v>
      </c>
      <c r="C33" s="13" t="str">
        <f>Critères!C32</f>
        <v>Pour chaque tableau de mise en forme, le contenu linéarisé reste-t-il compréhensible ?</v>
      </c>
      <c r="D33" s="8" t="s">
        <v>273</v>
      </c>
      <c r="E33" s="14" t="s">
        <v>279</v>
      </c>
      <c r="F33" s="13"/>
      <c r="G33" s="13"/>
    </row>
    <row r="34" spans="1:7" ht="24">
      <c r="A34" s="60"/>
      <c r="B34" s="43" t="str">
        <f>Critères!B33</f>
        <v>5.4</v>
      </c>
      <c r="C34" s="13" t="str">
        <f>Critères!C33</f>
        <v>Pour chaque tableau de données ayant un titre, le titre est-il correctement associé au tableau de données ?</v>
      </c>
      <c r="D34" s="8" t="s">
        <v>273</v>
      </c>
      <c r="E34" s="14" t="s">
        <v>279</v>
      </c>
      <c r="F34" s="13"/>
      <c r="G34" s="13"/>
    </row>
    <row r="35" spans="1:7" ht="17">
      <c r="A35" s="60"/>
      <c r="B35" s="43" t="str">
        <f>Critères!B34</f>
        <v>5.5</v>
      </c>
      <c r="C35" s="13" t="str">
        <f>Critères!C34</f>
        <v>Pour chaque tableau de données ayant un titre, celui-ci est-il pertinent ?</v>
      </c>
      <c r="D35" s="8" t="s">
        <v>273</v>
      </c>
      <c r="E35" s="14" t="s">
        <v>279</v>
      </c>
      <c r="F35" s="13"/>
      <c r="G35" s="13"/>
    </row>
    <row r="36" spans="1:7" ht="24">
      <c r="A36" s="60"/>
      <c r="B36" s="43" t="str">
        <f>Critères!B35</f>
        <v>5.6</v>
      </c>
      <c r="C36" s="13" t="str">
        <f>Critères!C35</f>
        <v>Pour chaque tableau de données, chaque en-tête de colonnes et chaque en-tête de lignes sont-ils correctement déclarés ?</v>
      </c>
      <c r="D36" s="8" t="s">
        <v>273</v>
      </c>
      <c r="E36" s="14" t="s">
        <v>279</v>
      </c>
      <c r="F36" s="13"/>
      <c r="G36" s="13"/>
    </row>
    <row r="37" spans="1:7" ht="24">
      <c r="A37" s="60"/>
      <c r="B37" s="43" t="str">
        <f>Critères!B36</f>
        <v>5.7</v>
      </c>
      <c r="C37" s="13" t="str">
        <f>Critères!C36</f>
        <v>Pour chaque tableau de données, la technique appropriée permettant d’associer chaque cellule avec ses en-têtes est-elle utilisée (hors cas particuliers) ?</v>
      </c>
      <c r="D37" s="8" t="s">
        <v>273</v>
      </c>
      <c r="E37" s="14" t="s">
        <v>279</v>
      </c>
      <c r="F37" s="13"/>
      <c r="G37" s="13"/>
    </row>
    <row r="38" spans="1:7" ht="24">
      <c r="A38" s="60"/>
      <c r="B38" s="43" t="str">
        <f>Critères!B37</f>
        <v>5.8</v>
      </c>
      <c r="C38" s="13" t="str">
        <f>Critères!C37</f>
        <v>Chaque tableau de mise en forme ne doit pas utiliser d’éléments propres aux tableaux de données. Cette règle est-elle respectée ?</v>
      </c>
      <c r="D38" s="8" t="s">
        <v>273</v>
      </c>
      <c r="E38" s="14" t="s">
        <v>279</v>
      </c>
      <c r="F38" s="13"/>
      <c r="G38" s="13"/>
    </row>
    <row r="39" spans="1:7" ht="17">
      <c r="A39" s="60" t="str">
        <f>Critères!$A$38</f>
        <v>LIENS</v>
      </c>
      <c r="B39" s="43" t="str">
        <f>Critères!B38</f>
        <v>6.1</v>
      </c>
      <c r="C39" s="13" t="str">
        <f>Critères!C38</f>
        <v>Chaque lien est-il explicite (hors cas particuliers) ?</v>
      </c>
      <c r="D39" s="8" t="s">
        <v>271</v>
      </c>
      <c r="E39" s="14" t="s">
        <v>279</v>
      </c>
      <c r="F39" s="13"/>
      <c r="G39" s="13"/>
    </row>
    <row r="40" spans="1:7" ht="17">
      <c r="A40" s="60"/>
      <c r="B40" s="43" t="str">
        <f>Critères!B39</f>
        <v>6.2</v>
      </c>
      <c r="C40" s="13" t="str">
        <f>Critères!C39</f>
        <v>Dans chaque page web, chaque lien a-t-il un intitulé ?</v>
      </c>
      <c r="D40" s="8" t="s">
        <v>271</v>
      </c>
      <c r="E40" s="14" t="s">
        <v>279</v>
      </c>
      <c r="F40" s="13"/>
      <c r="G40" s="13"/>
    </row>
    <row r="41" spans="1:7" ht="17">
      <c r="A41" s="60" t="str">
        <f>Critères!$A$40</f>
        <v>SCRIPTS</v>
      </c>
      <c r="B41" s="43" t="str">
        <f>Critères!B40</f>
        <v>7.1</v>
      </c>
      <c r="C41" s="13" t="str">
        <f>Critères!C40</f>
        <v>Chaque script est-il, si nécessaire, compatible avec les technologies d’assistance ?</v>
      </c>
      <c r="D41" s="8" t="s">
        <v>273</v>
      </c>
      <c r="E41" s="14" t="s">
        <v>279</v>
      </c>
      <c r="F41" s="13"/>
      <c r="G41" s="13"/>
    </row>
    <row r="42" spans="1:7" ht="17">
      <c r="A42" s="60"/>
      <c r="B42" s="43" t="str">
        <f>Critères!B41</f>
        <v>7.2</v>
      </c>
      <c r="C42" s="13" t="str">
        <f>Critères!C41</f>
        <v>Pour chaque script ayant une alternative, cette alternative est-elle pertinente ?</v>
      </c>
      <c r="D42" s="8" t="s">
        <v>273</v>
      </c>
      <c r="E42" s="14" t="s">
        <v>279</v>
      </c>
      <c r="F42" s="13"/>
      <c r="G42" s="13"/>
    </row>
    <row r="43" spans="1:7" ht="24">
      <c r="A43" s="60"/>
      <c r="B43" s="43" t="str">
        <f>Critères!B42</f>
        <v>7.3</v>
      </c>
      <c r="C43" s="13" t="str">
        <f>Critères!C42</f>
        <v>Chaque script est-il contrôlable par le clavier et par tout dispositif de pointage (hors cas particuliers) ?</v>
      </c>
      <c r="D43" s="8" t="s">
        <v>273</v>
      </c>
      <c r="E43" s="14" t="s">
        <v>279</v>
      </c>
      <c r="F43" s="13"/>
      <c r="G43" s="13"/>
    </row>
    <row r="44" spans="1:7" ht="24">
      <c r="A44" s="60"/>
      <c r="B44" s="43" t="str">
        <f>Critères!B43</f>
        <v>7.4</v>
      </c>
      <c r="C44" s="13" t="str">
        <f>Critères!C43</f>
        <v>Pour chaque script qui initie un changement de contexte, l’utilisateur est-il averti ou en a-t-il le contrôle ?</v>
      </c>
      <c r="D44" s="8" t="s">
        <v>273</v>
      </c>
      <c r="E44" s="14" t="s">
        <v>279</v>
      </c>
      <c r="F44" s="13"/>
      <c r="G44" s="13"/>
    </row>
    <row r="45" spans="1:7" ht="24">
      <c r="A45" s="60"/>
      <c r="B45" s="43" t="str">
        <f>Critères!B44</f>
        <v>7.5</v>
      </c>
      <c r="C45" s="13" t="str">
        <f>Critères!C44</f>
        <v>Dans chaque page web, les messages de statut sont-ils correctement restitués par les technologies d’assistance ?</v>
      </c>
      <c r="D45" s="8" t="s">
        <v>273</v>
      </c>
      <c r="E45" s="14" t="s">
        <v>279</v>
      </c>
      <c r="F45" s="13"/>
      <c r="G45" s="13"/>
    </row>
    <row r="46" spans="1:7" ht="17">
      <c r="A46" s="60" t="str">
        <f>Critères!$A$45</f>
        <v>ÉLÉMENTS OBLIGATOIRES</v>
      </c>
      <c r="B46" s="43" t="str">
        <f>Critères!B45</f>
        <v>8.1</v>
      </c>
      <c r="C46" s="13" t="str">
        <f>Critères!C45</f>
        <v>Chaque page web est-elle définie par un type de document ?</v>
      </c>
      <c r="D46" s="8" t="s">
        <v>271</v>
      </c>
      <c r="E46" s="14" t="s">
        <v>279</v>
      </c>
      <c r="F46" s="13"/>
      <c r="G46" s="13"/>
    </row>
    <row r="47" spans="1:7" ht="24">
      <c r="A47" s="60"/>
      <c r="B47" s="43" t="str">
        <f>Critères!B46</f>
        <v>8.2</v>
      </c>
      <c r="C47" s="13" t="str">
        <f>Critères!C46</f>
        <v>Pour chaque page web, le code source généré est-il valide selon le type de document spécifié (hors cas particuliers) ?</v>
      </c>
      <c r="D47" s="8" t="s">
        <v>272</v>
      </c>
      <c r="E47" s="14" t="s">
        <v>279</v>
      </c>
      <c r="F47" s="13"/>
      <c r="G47" s="13"/>
    </row>
    <row r="48" spans="1:7" ht="17">
      <c r="A48" s="60"/>
      <c r="B48" s="43" t="str">
        <f>Critères!B47</f>
        <v>8.3</v>
      </c>
      <c r="C48" s="13" t="str">
        <f>Critères!C47</f>
        <v>Dans chaque page web, la langue par défaut est-elle présente ?</v>
      </c>
      <c r="D48" s="8" t="s">
        <v>271</v>
      </c>
      <c r="E48" s="14" t="s">
        <v>279</v>
      </c>
      <c r="F48" s="13"/>
      <c r="G48" s="13"/>
    </row>
    <row r="49" spans="1:7" ht="17">
      <c r="A49" s="60"/>
      <c r="B49" s="43" t="str">
        <f>Critères!B48</f>
        <v>8.4</v>
      </c>
      <c r="C49" s="13" t="str">
        <f>Critères!C48</f>
        <v>Pour chaque page web ayant une langue par défaut, le code de langue est-il pertinent ?</v>
      </c>
      <c r="D49" s="8" t="s">
        <v>271</v>
      </c>
      <c r="E49" s="14" t="s">
        <v>279</v>
      </c>
      <c r="F49" s="13"/>
      <c r="G49" s="13"/>
    </row>
    <row r="50" spans="1:7" ht="17">
      <c r="A50" s="60"/>
      <c r="B50" s="43" t="str">
        <f>Critères!B49</f>
        <v>8.5</v>
      </c>
      <c r="C50" s="13" t="str">
        <f>Critères!C49</f>
        <v>Chaque page web a-t-elle un titre de page ?</v>
      </c>
      <c r="D50" s="8" t="s">
        <v>271</v>
      </c>
      <c r="E50" s="14" t="s">
        <v>279</v>
      </c>
      <c r="F50" s="13"/>
      <c r="G50" s="13"/>
    </row>
    <row r="51" spans="1:7" ht="17">
      <c r="A51" s="60"/>
      <c r="B51" s="43" t="str">
        <f>Critères!B50</f>
        <v>8.6</v>
      </c>
      <c r="C51" s="13" t="str">
        <f>Critères!C50</f>
        <v>Pour chaque page web ayant un titre de page, ce titre est-il pertinent ?</v>
      </c>
      <c r="D51" s="8" t="s">
        <v>271</v>
      </c>
      <c r="E51" s="14" t="s">
        <v>279</v>
      </c>
      <c r="F51" s="13"/>
      <c r="G51" s="13"/>
    </row>
    <row r="52" spans="1:7" ht="24">
      <c r="A52" s="60"/>
      <c r="B52" s="43" t="str">
        <f>Critères!B51</f>
        <v>8.7</v>
      </c>
      <c r="C52" s="13" t="str">
        <f>Critères!C51</f>
        <v>Dans chaque page web, chaque changement de langue est-il indiqué dans le code source (hors cas particuliers) ?</v>
      </c>
      <c r="D52" s="8" t="s">
        <v>272</v>
      </c>
      <c r="E52" s="14" t="s">
        <v>279</v>
      </c>
      <c r="F52" s="13"/>
      <c r="G52" s="13"/>
    </row>
    <row r="53" spans="1:7" ht="24">
      <c r="A53" s="60"/>
      <c r="B53" s="43" t="str">
        <f>Critères!B52</f>
        <v>8.8</v>
      </c>
      <c r="C53" s="13" t="str">
        <f>Critères!C52</f>
        <v>Dans chaque page web, le code de langue de chaque changement de langue est-il valide et pertinent ?</v>
      </c>
      <c r="D53" s="8" t="s">
        <v>273</v>
      </c>
      <c r="E53" s="14" t="s">
        <v>279</v>
      </c>
      <c r="F53" s="13"/>
      <c r="G53" s="13"/>
    </row>
    <row r="54" spans="1:7" ht="24">
      <c r="A54" s="60"/>
      <c r="B54" s="43" t="str">
        <f>Critères!B53</f>
        <v>8.9</v>
      </c>
      <c r="C54" s="13" t="str">
        <f>Critères!C53</f>
        <v>Dans chaque page web, les balises ne doivent pas être utilisées uniquement à des fins de présentation. Cette règle est-elle respectée ?</v>
      </c>
      <c r="D54" s="8" t="s">
        <v>271</v>
      </c>
      <c r="E54" s="14" t="s">
        <v>279</v>
      </c>
      <c r="F54" s="13"/>
      <c r="G54" s="13"/>
    </row>
    <row r="55" spans="1:7" ht="17">
      <c r="A55" s="60"/>
      <c r="B55" s="43" t="str">
        <f>Critères!B54</f>
        <v>8.10</v>
      </c>
      <c r="C55" s="13" t="str">
        <f>Critères!C54</f>
        <v>Dans chaque page web, les changements du sens de lecture sont-ils signalés ?</v>
      </c>
      <c r="D55" s="8" t="s">
        <v>273</v>
      </c>
      <c r="E55" s="14" t="s">
        <v>279</v>
      </c>
      <c r="F55" s="13"/>
      <c r="G55" s="13"/>
    </row>
    <row r="56" spans="1:7" ht="24">
      <c r="A56" s="60" t="str">
        <f>Critères!$A$55</f>
        <v>STRUCTURATION</v>
      </c>
      <c r="B56" s="43" t="str">
        <f>Critères!B55</f>
        <v>9.1</v>
      </c>
      <c r="C56" s="13" t="str">
        <f>Critères!C55</f>
        <v>Dans chaque page web, l’information est-elle structurée par l’utilisation appropriée de titres ?</v>
      </c>
      <c r="D56" s="8" t="s">
        <v>272</v>
      </c>
      <c r="E56" s="14" t="s">
        <v>279</v>
      </c>
      <c r="F56" s="13" t="s">
        <v>350</v>
      </c>
      <c r="G56" s="13"/>
    </row>
    <row r="57" spans="1:7" ht="24">
      <c r="A57" s="60"/>
      <c r="B57" s="43" t="str">
        <f>Critères!B56</f>
        <v>9.2</v>
      </c>
      <c r="C57" s="13" t="str">
        <f>Critères!C56</f>
        <v>Dans chaque page web, la structure du document est-elle cohérente (hors cas particuliers) ?</v>
      </c>
      <c r="D57" s="8" t="s">
        <v>272</v>
      </c>
      <c r="E57" s="14" t="s">
        <v>279</v>
      </c>
      <c r="F57" s="13" t="s">
        <v>356</v>
      </c>
      <c r="G57" s="13"/>
    </row>
    <row r="58" spans="1:7" ht="17">
      <c r="A58" s="60"/>
      <c r="B58" s="43" t="str">
        <f>Critères!B57</f>
        <v>9.3</v>
      </c>
      <c r="C58" s="13" t="str">
        <f>Critères!C57</f>
        <v>Dans chaque page web, chaque liste est-elle correctement structurée ?</v>
      </c>
      <c r="D58" s="8" t="s">
        <v>271</v>
      </c>
      <c r="E58" s="14" t="s">
        <v>279</v>
      </c>
      <c r="F58" s="13"/>
      <c r="G58" s="13"/>
    </row>
    <row r="59" spans="1:7" ht="17">
      <c r="A59" s="60"/>
      <c r="B59" s="43" t="str">
        <f>Critères!B58</f>
        <v>9.4</v>
      </c>
      <c r="C59" s="13" t="str">
        <f>Critères!C58</f>
        <v>Dans chaque page web, chaque citation est-elle correctement indiquée ?</v>
      </c>
      <c r="D59" s="8" t="s">
        <v>273</v>
      </c>
      <c r="E59" s="14" t="s">
        <v>279</v>
      </c>
      <c r="F59" s="13"/>
      <c r="G59" s="13"/>
    </row>
    <row r="60" spans="1:7" ht="24">
      <c r="A60" s="60" t="str">
        <f>Critères!$A$59</f>
        <v>PRÉSENTATION</v>
      </c>
      <c r="B60" s="43" t="str">
        <f>Critères!B59</f>
        <v>10.1</v>
      </c>
      <c r="C60" s="13" t="str">
        <f>Critères!C59</f>
        <v>Dans le site web, des feuilles de styles sont-elles utilisées pour contrôler la présentation de l’information ?</v>
      </c>
      <c r="D60" s="8" t="s">
        <v>271</v>
      </c>
      <c r="E60" s="14" t="s">
        <v>279</v>
      </c>
      <c r="F60" s="13"/>
      <c r="G60" s="13"/>
    </row>
    <row r="61" spans="1:7" ht="24">
      <c r="A61" s="60"/>
      <c r="B61" s="43" t="str">
        <f>Critères!B60</f>
        <v>10.2</v>
      </c>
      <c r="C61" s="13" t="str">
        <f>Critères!C60</f>
        <v>Dans chaque page web, le contenu visible porteur d’information reste-t-il présent lorsque les feuilles de styles sont désactivées ?</v>
      </c>
      <c r="D61" s="8" t="s">
        <v>271</v>
      </c>
      <c r="E61" s="14" t="s">
        <v>279</v>
      </c>
      <c r="F61" s="13"/>
      <c r="G61" s="13"/>
    </row>
    <row r="62" spans="1:7" ht="24">
      <c r="A62" s="60"/>
      <c r="B62" s="43" t="str">
        <f>Critères!B61</f>
        <v>10.3</v>
      </c>
      <c r="C62" s="13" t="str">
        <f>Critères!C61</f>
        <v>Dans chaque page web, l’information reste-t-elle compréhensible lorsque les feuilles de styles sont désactivées ?</v>
      </c>
      <c r="D62" s="8" t="s">
        <v>271</v>
      </c>
      <c r="E62" s="14" t="s">
        <v>279</v>
      </c>
      <c r="F62" s="13"/>
      <c r="G62" s="13"/>
    </row>
    <row r="63" spans="1:7" ht="24">
      <c r="A63" s="60"/>
      <c r="B63" s="43" t="str">
        <f>Critères!B62</f>
        <v>10.4</v>
      </c>
      <c r="C63" s="13" t="str">
        <f>Critères!C62</f>
        <v>Dans chaque page web, le texte reste-t-il lisible lorsque la taille des caractères est augmentée jusqu’à 200%, au moins (hors cas particuliers) ?</v>
      </c>
      <c r="D63" s="8" t="s">
        <v>271</v>
      </c>
      <c r="E63" s="14" t="s">
        <v>279</v>
      </c>
      <c r="F63" s="13"/>
      <c r="G63" s="13"/>
    </row>
    <row r="64" spans="1:7" ht="24">
      <c r="A64" s="60"/>
      <c r="B64" s="43" t="str">
        <f>Critères!B63</f>
        <v>10.5</v>
      </c>
      <c r="C64" s="13" t="str">
        <f>Critères!C63</f>
        <v>Dans chaque page web, les déclarations CSS de couleurs de fond d’élément et de police sont-elles correctement utilisées ?</v>
      </c>
      <c r="D64" s="8" t="s">
        <v>271</v>
      </c>
      <c r="E64" s="14" t="s">
        <v>279</v>
      </c>
      <c r="F64" s="13"/>
      <c r="G64" s="13"/>
    </row>
    <row r="65" spans="1:7" ht="24">
      <c r="A65" s="60"/>
      <c r="B65" s="43" t="str">
        <f>Critères!B64</f>
        <v>10.6</v>
      </c>
      <c r="C65" s="13" t="str">
        <f>Critères!C64</f>
        <v>Dans chaque page web, chaque lien dont la nature n’est pas évidente est-il visible par rapport au texte environnant ?</v>
      </c>
      <c r="D65" s="8" t="s">
        <v>272</v>
      </c>
      <c r="E65" s="14" t="s">
        <v>279</v>
      </c>
      <c r="F65" s="13" t="s">
        <v>365</v>
      </c>
      <c r="G65" s="13"/>
    </row>
    <row r="66" spans="1:7" ht="24">
      <c r="A66" s="60"/>
      <c r="B66" s="43" t="str">
        <f>Critères!B65</f>
        <v>10.7</v>
      </c>
      <c r="C66" s="13" t="str">
        <f>Critères!C65</f>
        <v>Dans chaque page web, pour chaque élément recevant le focus, la prise de focus est-elle visible ?</v>
      </c>
      <c r="D66" s="8" t="s">
        <v>271</v>
      </c>
      <c r="E66" s="14" t="s">
        <v>279</v>
      </c>
      <c r="F66" s="13"/>
      <c r="G66" s="13"/>
    </row>
    <row r="67" spans="1:7" ht="24">
      <c r="A67" s="60"/>
      <c r="B67" s="43" t="str">
        <f>Critères!B66</f>
        <v>10.8</v>
      </c>
      <c r="C67" s="13" t="str">
        <f>Critères!C66</f>
        <v>Pour chaque page web, les contenus cachés ont-ils vocation à être ignorés par les technologies d’assistance ?</v>
      </c>
      <c r="D67" s="8" t="s">
        <v>273</v>
      </c>
      <c r="E67" s="14" t="s">
        <v>279</v>
      </c>
      <c r="F67" s="13"/>
      <c r="G67" s="13"/>
    </row>
    <row r="68" spans="1:7" ht="24">
      <c r="A68" s="60"/>
      <c r="B68" s="43" t="str">
        <f>Critères!B67</f>
        <v>10.9</v>
      </c>
      <c r="C68" s="13" t="str">
        <f>Critères!C67</f>
        <v>Dans chaque page web, l’information ne doit pas être donnée uniquement par la forme, taille ou position. Cette règle est-elle respectée ?</v>
      </c>
      <c r="D68" s="8" t="s">
        <v>271</v>
      </c>
      <c r="E68" s="14" t="s">
        <v>279</v>
      </c>
      <c r="F68" s="13"/>
      <c r="G68" s="13"/>
    </row>
    <row r="69" spans="1:7" ht="24">
      <c r="A69" s="60"/>
      <c r="B69" s="43" t="str">
        <f>Critères!B68</f>
        <v>10.10</v>
      </c>
      <c r="C69" s="13" t="str">
        <f>Critères!C68</f>
        <v>Dans chaque page web, l’information ne doit pas être donnée par la forme, taille ou position uniquement. Cette règle est-elle implémentée de façon pertinente ?</v>
      </c>
      <c r="D69" s="8" t="s">
        <v>271</v>
      </c>
      <c r="E69" s="14" t="s">
        <v>279</v>
      </c>
      <c r="F69" s="13"/>
      <c r="G69" s="13"/>
    </row>
    <row r="70" spans="1:7" ht="48">
      <c r="A70" s="60"/>
      <c r="B70" s="43" t="str">
        <f>Critères!B69</f>
        <v>10.11</v>
      </c>
      <c r="C70" s="13" t="str">
        <f>Critères!C69</f>
        <v>Pour chaque page web, les contenus peuvent-ils être présentés sans perte d’information ou de fonctionnalité et sans avoir recours soit à un défilement vertical pour une fenêtre ayant une hauteur de 256 px, soit à un défilement horizontal pour une fenêtre ayant une largeur de 320 px (hors cas particuliers) ?</v>
      </c>
      <c r="D70" s="8" t="s">
        <v>271</v>
      </c>
      <c r="E70" s="14" t="s">
        <v>279</v>
      </c>
      <c r="F70" s="13"/>
      <c r="G70" s="13"/>
    </row>
    <row r="71" spans="1:7" ht="36">
      <c r="A71" s="60"/>
      <c r="B71" s="43" t="str">
        <f>Critères!B70</f>
        <v>10.12</v>
      </c>
      <c r="C71" s="13" t="str">
        <f>Critères!C70</f>
        <v>Dans chaque page web, les propriétés d’espacement du texte peuvent-elles être redéfinies par l’utilisateur sans perte de contenu ou de fonctionnalité (hors cas particuliers) ?</v>
      </c>
      <c r="D71" s="8" t="s">
        <v>271</v>
      </c>
      <c r="E71" s="14" t="s">
        <v>279</v>
      </c>
      <c r="F71" s="13"/>
      <c r="G71" s="13"/>
    </row>
    <row r="72" spans="1:7" ht="36">
      <c r="A72" s="60"/>
      <c r="B72" s="43" t="str">
        <f>Critères!B71</f>
        <v>10.13</v>
      </c>
      <c r="C72" s="13" t="str">
        <f>Critères!C71</f>
        <v>Dans chaque page web, les contenus additionnels apparaissant à la prise de focus ou au survol d’un composant d’interface sont-ils contrôlables par l’utilisateur (hors cas particuliers) ?</v>
      </c>
      <c r="D72" s="8" t="s">
        <v>273</v>
      </c>
      <c r="E72" s="14" t="s">
        <v>279</v>
      </c>
      <c r="F72" s="13"/>
      <c r="G72" s="13"/>
    </row>
    <row r="73" spans="1:7" ht="36">
      <c r="A73" s="60"/>
      <c r="B73" s="43" t="str">
        <f>Critères!B72</f>
        <v>10.14</v>
      </c>
      <c r="C73" s="13" t="str">
        <f>Critères!C72</f>
        <v>Dans chaque page web, les contenus additionnels apparaissant via les styles CSS uniquement peuvent-ils être rendus visibles au clavier et par tout dispositif de pointage ?</v>
      </c>
      <c r="D73" s="8" t="s">
        <v>273</v>
      </c>
      <c r="E73" s="14" t="s">
        <v>279</v>
      </c>
      <c r="F73" s="13"/>
      <c r="G73" s="13"/>
    </row>
    <row r="74" spans="1:7" ht="17">
      <c r="A74" s="60" t="str">
        <f>Critères!$A$73</f>
        <v>FORMULAIRES</v>
      </c>
      <c r="B74" s="43" t="str">
        <f>Critères!B73</f>
        <v>11.1</v>
      </c>
      <c r="C74" s="13" t="str">
        <f>Critères!C73</f>
        <v>Chaque champ de formulaire a-t-il une étiquette ?</v>
      </c>
      <c r="D74" s="8" t="s">
        <v>273</v>
      </c>
      <c r="E74" s="14" t="s">
        <v>279</v>
      </c>
      <c r="F74" s="13"/>
      <c r="G74" s="13"/>
    </row>
    <row r="75" spans="1:7" ht="24">
      <c r="A75" s="60"/>
      <c r="B75" s="43" t="str">
        <f>Critères!B74</f>
        <v>11.2</v>
      </c>
      <c r="C75" s="13" t="str">
        <f>Critères!C74</f>
        <v>Chaque étiquette associée à un champ de formulaire est-elle pertinente (hors cas particuliers) ?</v>
      </c>
      <c r="D75" s="8" t="s">
        <v>273</v>
      </c>
      <c r="E75" s="14" t="s">
        <v>279</v>
      </c>
      <c r="F75" s="13"/>
      <c r="G75" s="13"/>
    </row>
    <row r="76" spans="1:7" ht="36">
      <c r="A76" s="60"/>
      <c r="B76" s="43" t="str">
        <f>Critères!B75</f>
        <v>11.3</v>
      </c>
      <c r="C76" s="13" t="str">
        <f>Critères!C75</f>
        <v>Dans chaque formulaire, chaque étiquette associée à un champ de formulaire ayant la même fonction et répété plusieurs fois dans une même page ou dans un ensemble de pages est-elle cohérente ?</v>
      </c>
      <c r="D76" s="8" t="s">
        <v>273</v>
      </c>
      <c r="E76" s="14" t="s">
        <v>279</v>
      </c>
      <c r="F76" s="13"/>
      <c r="G76" s="13"/>
    </row>
    <row r="77" spans="1:7" ht="24">
      <c r="A77" s="60"/>
      <c r="B77" s="43" t="str">
        <f>Critères!B76</f>
        <v>11.4</v>
      </c>
      <c r="C77" s="13" t="str">
        <f>Critères!C76</f>
        <v>Dans chaque formulaire, chaque étiquette de champ et son champ associé sont-ils accolés (hors cas particuliers) ?</v>
      </c>
      <c r="D77" s="8" t="s">
        <v>273</v>
      </c>
      <c r="E77" s="14" t="s">
        <v>279</v>
      </c>
      <c r="F77" s="13"/>
      <c r="G77" s="13"/>
    </row>
    <row r="78" spans="1:7" ht="17">
      <c r="A78" s="60"/>
      <c r="B78" s="43" t="str">
        <f>Critères!B77</f>
        <v>11.5</v>
      </c>
      <c r="C78" s="13" t="str">
        <f>Critères!C77</f>
        <v>Dans chaque formulaire, les champs de même nature sont-ils regroupés, si nécessaire ?</v>
      </c>
      <c r="D78" s="8" t="s">
        <v>273</v>
      </c>
      <c r="E78" s="14" t="s">
        <v>279</v>
      </c>
      <c r="F78" s="13"/>
      <c r="G78" s="13"/>
    </row>
    <row r="79" spans="1:7" ht="24">
      <c r="A79" s="60"/>
      <c r="B79" s="43" t="str">
        <f>Critères!B78</f>
        <v>11.6</v>
      </c>
      <c r="C79" s="13" t="str">
        <f>Critères!C78</f>
        <v>Dans chaque formulaire, chaque regroupement de champs de même nature a-t-il une légende ?</v>
      </c>
      <c r="D79" s="8" t="s">
        <v>273</v>
      </c>
      <c r="E79" s="14" t="s">
        <v>279</v>
      </c>
      <c r="F79" s="13"/>
      <c r="G79" s="13"/>
    </row>
    <row r="80" spans="1:7" ht="24">
      <c r="A80" s="60"/>
      <c r="B80" s="43" t="str">
        <f>Critères!B79</f>
        <v>11.7</v>
      </c>
      <c r="C80" s="13" t="str">
        <f>Critères!C79</f>
        <v>Dans chaque formulaire, chaque légende associée à un regroupement de champs de même nature est-elle pertinente ?</v>
      </c>
      <c r="D80" s="8" t="s">
        <v>273</v>
      </c>
      <c r="E80" s="14" t="s">
        <v>279</v>
      </c>
      <c r="F80" s="13"/>
      <c r="G80" s="13"/>
    </row>
    <row r="81" spans="1:7" ht="24">
      <c r="A81" s="60"/>
      <c r="B81" s="43" t="str">
        <f>Critères!B80</f>
        <v>11.8</v>
      </c>
      <c r="C81" s="13" t="str">
        <f>Critères!C80</f>
        <v>Dans chaque formulaire, les items de même nature d’une liste de choix sont-ils regroupées de manière pertinente ?</v>
      </c>
      <c r="D81" s="8" t="s">
        <v>273</v>
      </c>
      <c r="E81" s="14" t="s">
        <v>279</v>
      </c>
      <c r="F81" s="13"/>
      <c r="G81" s="13"/>
    </row>
    <row r="82" spans="1:7" ht="24">
      <c r="A82" s="60"/>
      <c r="B82" s="43" t="str">
        <f>Critères!B81</f>
        <v>11.9</v>
      </c>
      <c r="C82" s="13" t="str">
        <f>Critères!C81</f>
        <v>Dans chaque formulaire, l’intitulé de chaque bouton est-il pertinent (hors cas particuliers) ?</v>
      </c>
      <c r="D82" s="8" t="s">
        <v>273</v>
      </c>
      <c r="E82" s="14" t="s">
        <v>279</v>
      </c>
      <c r="F82" s="13"/>
      <c r="G82" s="13"/>
    </row>
    <row r="83" spans="1:7" ht="24">
      <c r="A83" s="60"/>
      <c r="B83" s="43" t="str">
        <f>Critères!B82</f>
        <v>11.10</v>
      </c>
      <c r="C83" s="13" t="str">
        <f>Critères!C82</f>
        <v>Dans chaque formulaire, le contrôle de saisie est-il utilisé de manière pertinente (hors cas particuliers) ?</v>
      </c>
      <c r="D83" s="8" t="s">
        <v>273</v>
      </c>
      <c r="E83" s="14" t="s">
        <v>279</v>
      </c>
      <c r="F83" s="13"/>
      <c r="G83" s="13"/>
    </row>
    <row r="84" spans="1:7" ht="24">
      <c r="A84" s="60"/>
      <c r="B84" s="43" t="str">
        <f>Critères!B83</f>
        <v>11.11</v>
      </c>
      <c r="C84" s="13" t="str">
        <f>Critères!C83</f>
        <v>Dans chaque formulaire, le contrôle de saisie est-il accompagné, si nécessaire, de suggestions facilitant la correction des erreurs de saisie ?</v>
      </c>
      <c r="D84" s="8" t="s">
        <v>273</v>
      </c>
      <c r="E84" s="14" t="s">
        <v>279</v>
      </c>
      <c r="F84" s="13"/>
      <c r="G84" s="13"/>
    </row>
    <row r="85" spans="1:7" ht="48">
      <c r="A85" s="60"/>
      <c r="B85" s="43" t="str">
        <f>Critères!B84</f>
        <v>11.12</v>
      </c>
      <c r="C85" s="13" t="str">
        <f>Critères!C84</f>
        <v>Pour chaque formulaire qui modifie ou supprime des données, ou qui transmet des réponses à un test ou à un examen, ou dont la validation a des conséquences financières ou juridiques, les données saisies peuvent-elles être modifiées, mises à jour ou récupérées par l’utilisateur ?</v>
      </c>
      <c r="D85" s="8" t="s">
        <v>273</v>
      </c>
      <c r="E85" s="14" t="s">
        <v>279</v>
      </c>
      <c r="F85" s="13"/>
      <c r="G85" s="13"/>
    </row>
    <row r="86" spans="1:7" ht="24">
      <c r="A86" s="60"/>
      <c r="B86" s="43" t="str">
        <f>Critères!B85</f>
        <v>11.13</v>
      </c>
      <c r="C86" s="13" t="str">
        <f>Critères!C85</f>
        <v>La finalité d’un champ de saisie peut-elle être déduite pour faciliter le remplissage automatique des champs avec les données de l’utilisateur ?</v>
      </c>
      <c r="D86" s="8" t="s">
        <v>273</v>
      </c>
      <c r="E86" s="14" t="s">
        <v>279</v>
      </c>
      <c r="F86" s="13"/>
      <c r="G86" s="13"/>
    </row>
    <row r="87" spans="1:7" ht="24">
      <c r="A87" s="60" t="str">
        <f>Critères!$A$86</f>
        <v>NAVIGATION</v>
      </c>
      <c r="B87" s="43" t="str">
        <f>Critères!B86</f>
        <v>12.1</v>
      </c>
      <c r="C87" s="13" t="str">
        <f>Critères!C86</f>
        <v>Chaque ensemble de pages dispose-t-il de deux systèmes de navigation différents, au moins (hors cas particuliers) ?</v>
      </c>
      <c r="D87" s="8" t="s">
        <v>271</v>
      </c>
      <c r="E87" s="14" t="s">
        <v>279</v>
      </c>
      <c r="F87" s="13"/>
      <c r="G87" s="13"/>
    </row>
    <row r="88" spans="1:7" ht="24">
      <c r="A88" s="60"/>
      <c r="B88" s="43" t="str">
        <f>Critères!B87</f>
        <v>12.2</v>
      </c>
      <c r="C88" s="13" t="str">
        <f>Critères!C87</f>
        <v>Dans chaque ensemble de pages, le menu et les barres de navigation sont-ils toujours à la même place (hors cas particuliers) ?</v>
      </c>
      <c r="D88" s="8" t="s">
        <v>271</v>
      </c>
      <c r="E88" s="14" t="s">
        <v>279</v>
      </c>
      <c r="F88" s="13"/>
      <c r="G88" s="13"/>
    </row>
    <row r="89" spans="1:7" ht="17">
      <c r="A89" s="60"/>
      <c r="B89" s="43" t="str">
        <f>Critères!B88</f>
        <v>12.3</v>
      </c>
      <c r="C89" s="13" t="str">
        <f>Critères!C88</f>
        <v>La page « plan du site » est-elle pertinente ?</v>
      </c>
      <c r="D89" s="8" t="s">
        <v>271</v>
      </c>
      <c r="E89" s="14" t="s">
        <v>279</v>
      </c>
      <c r="F89" s="13"/>
      <c r="G89" s="13"/>
    </row>
    <row r="90" spans="1:7" ht="24">
      <c r="A90" s="60"/>
      <c r="B90" s="43" t="str">
        <f>Critères!B89</f>
        <v>12.4</v>
      </c>
      <c r="C90" s="13" t="str">
        <f>Critères!C89</f>
        <v>Dans chaque ensemble de pages, la page « plan du site » est-elle atteignable de manière identique ?</v>
      </c>
      <c r="D90" s="8" t="s">
        <v>271</v>
      </c>
      <c r="E90" s="14" t="s">
        <v>279</v>
      </c>
      <c r="F90" s="13"/>
      <c r="G90" s="13"/>
    </row>
    <row r="91" spans="1:7" ht="24">
      <c r="A91" s="60"/>
      <c r="B91" s="43" t="str">
        <f>Critères!B90</f>
        <v>12.5</v>
      </c>
      <c r="C91" s="13" t="str">
        <f>Critères!C90</f>
        <v>Dans chaque ensemble de pages, le moteur de recherche est-il atteignable de manière identique ?</v>
      </c>
      <c r="D91" s="8" t="s">
        <v>271</v>
      </c>
      <c r="E91" s="14" t="s">
        <v>279</v>
      </c>
      <c r="F91" s="13"/>
      <c r="G91" s="13"/>
    </row>
    <row r="92" spans="1:7" ht="36">
      <c r="A92" s="60"/>
      <c r="B92" s="43" t="str">
        <f>Critères!B91</f>
        <v>12.6</v>
      </c>
      <c r="C92" s="13" t="str">
        <f>Critères!C91</f>
        <v>Les zones de regroupement de contenus présentes dans plusieurs pages web (zones d’en-tête, de navigation principale, de contenu principal, de pied de page et de moteur de recherche) peuvent-elles être atteintes ou évitées ?</v>
      </c>
      <c r="D92" s="8" t="s">
        <v>272</v>
      </c>
      <c r="E92" s="14" t="s">
        <v>279</v>
      </c>
      <c r="F92" s="13" t="s">
        <v>395</v>
      </c>
      <c r="G92" s="13"/>
    </row>
    <row r="93" spans="1:7" ht="24">
      <c r="A93" s="60"/>
      <c r="B93" s="43" t="str">
        <f>Critères!B92</f>
        <v>12.7</v>
      </c>
      <c r="C93" s="13" t="str">
        <f>Critères!C92</f>
        <v>Dans chaque page web, un lien d’évitement ou d’accès rapide à la zone de contenu principal est-il présent (hors cas particuliers) ?</v>
      </c>
      <c r="D93" s="8" t="s">
        <v>271</v>
      </c>
      <c r="E93" s="14" t="s">
        <v>279</v>
      </c>
      <c r="F93" s="13" t="s">
        <v>394</v>
      </c>
      <c r="G93" s="13"/>
    </row>
    <row r="94" spans="1:7" ht="17">
      <c r="A94" s="60"/>
      <c r="B94" s="43" t="str">
        <f>Critères!B93</f>
        <v>12.8</v>
      </c>
      <c r="C94" s="13" t="str">
        <f>Critères!C93</f>
        <v>Dans chaque page web, l’ordre de tabulation est-il cohérent ?</v>
      </c>
      <c r="D94" s="8" t="s">
        <v>271</v>
      </c>
      <c r="E94" s="14" t="s">
        <v>279</v>
      </c>
      <c r="F94" s="13"/>
      <c r="G94" s="13"/>
    </row>
    <row r="95" spans="1:7" ht="24">
      <c r="A95" s="60"/>
      <c r="B95" s="43" t="str">
        <f>Critères!B94</f>
        <v>12.9</v>
      </c>
      <c r="C95" s="13" t="str">
        <f>Critères!C94</f>
        <v>Dans chaque page web, la navigation ne doit pas contenir de piège au clavier. Cette règle est-elle respectée ?</v>
      </c>
      <c r="D95" s="8" t="s">
        <v>271</v>
      </c>
      <c r="E95" s="14" t="s">
        <v>279</v>
      </c>
      <c r="F95" s="13"/>
      <c r="G95" s="13"/>
    </row>
    <row r="96" spans="1:7" ht="36">
      <c r="A96" s="60"/>
      <c r="B96" s="43" t="str">
        <f>Critères!B95</f>
        <v>12.10</v>
      </c>
      <c r="C96" s="13" t="str">
        <f>Critères!C95</f>
        <v>Dans chaque page web, les raccourcis clavier n’utilisant qu’une seule touche (lettre minuscule ou majuscule, ponctuation, chiffre ou symbole) sont-ils contrôlables par l’utilisateur ?</v>
      </c>
      <c r="D96" s="8" t="s">
        <v>273</v>
      </c>
      <c r="E96" s="14" t="s">
        <v>279</v>
      </c>
      <c r="F96" s="13"/>
      <c r="G96" s="13"/>
    </row>
    <row r="97" spans="1:7" ht="36">
      <c r="A97" s="60"/>
      <c r="B97" s="43" t="str">
        <f>Critères!B96</f>
        <v>12.11</v>
      </c>
      <c r="C97" s="13" t="str">
        <f>Critères!C96</f>
        <v>Dans chaque page web, les contenus additionnels apparaissant au survol, à la prise de focus ou à l’activation d’un composant d’interface sont-ils si nécessaire atteignables au clavier ?</v>
      </c>
      <c r="D97" s="8" t="s">
        <v>271</v>
      </c>
      <c r="E97" s="14" t="s">
        <v>279</v>
      </c>
      <c r="F97" s="13"/>
      <c r="G97" s="13"/>
    </row>
    <row r="98" spans="1:7" ht="24">
      <c r="A98" s="60" t="str">
        <f>Critères!$A$97</f>
        <v>CONSULTATION</v>
      </c>
      <c r="B98" s="43" t="str">
        <f>Critères!B97</f>
        <v>13.1</v>
      </c>
      <c r="C98" s="13" t="str">
        <f>Critères!C97</f>
        <v>Pour chaque page web, l’utilisateur a-t-il le contrôle de chaque limite de temps modifiant le contenu (hors cas particuliers) ?</v>
      </c>
      <c r="D98" s="8" t="s">
        <v>273</v>
      </c>
      <c r="E98" s="14" t="s">
        <v>279</v>
      </c>
      <c r="F98" s="13"/>
      <c r="G98" s="13"/>
    </row>
    <row r="99" spans="1:7" ht="24">
      <c r="A99" s="60"/>
      <c r="B99" s="43" t="str">
        <f>Critères!B98</f>
        <v>13.2</v>
      </c>
      <c r="C99" s="13" t="str">
        <f>Critères!C98</f>
        <v>Dans chaque page web, l’ouverture d’une nouvelle fenêtre ne doit pas être déclenchée sans action de l’utilisateur. Cette règle est-elle respectée ?</v>
      </c>
      <c r="D99" s="8" t="s">
        <v>273</v>
      </c>
      <c r="E99" s="14" t="s">
        <v>279</v>
      </c>
      <c r="F99" s="13"/>
      <c r="G99" s="13"/>
    </row>
    <row r="100" spans="1:7" ht="24">
      <c r="A100" s="60"/>
      <c r="B100" s="43" t="str">
        <f>Critères!B99</f>
        <v>13.3</v>
      </c>
      <c r="C100" s="13" t="str">
        <f>Critères!C99</f>
        <v>Dans chaque page web, chaque document bureautique en téléchargement possède-t-il, si nécessaire, une version accessible (hors cas particuliers) ?</v>
      </c>
      <c r="D100" s="8" t="s">
        <v>273</v>
      </c>
      <c r="E100" s="14" t="s">
        <v>279</v>
      </c>
      <c r="F100" s="13"/>
      <c r="G100" s="13"/>
    </row>
    <row r="101" spans="1:7" ht="24">
      <c r="A101" s="60"/>
      <c r="B101" s="43" t="str">
        <f>Critères!B100</f>
        <v>13.4</v>
      </c>
      <c r="C101" s="13" t="str">
        <f>Critères!C100</f>
        <v>Pour chaque document bureautique ayant une version accessible, cette version offre-t-elle la même information ?</v>
      </c>
      <c r="D101" s="8" t="s">
        <v>273</v>
      </c>
      <c r="E101" s="14" t="s">
        <v>279</v>
      </c>
      <c r="F101" s="13"/>
      <c r="G101" s="13"/>
    </row>
    <row r="102" spans="1:7" ht="24">
      <c r="A102" s="60"/>
      <c r="B102" s="43" t="str">
        <f>Critères!B101</f>
        <v>13.5</v>
      </c>
      <c r="C102" s="13" t="str">
        <f>Critères!C101</f>
        <v>Dans chaque page web, chaque contenu cryptique (art ASCII, émoticon, syntaxe cryptique) a-t-il une alternative ?</v>
      </c>
      <c r="D102" s="8" t="s">
        <v>273</v>
      </c>
      <c r="E102" s="14" t="s">
        <v>279</v>
      </c>
      <c r="F102" s="13"/>
      <c r="G102" s="13"/>
    </row>
    <row r="103" spans="1:7" ht="24">
      <c r="A103" s="60"/>
      <c r="B103" s="43" t="str">
        <f>Critères!B102</f>
        <v>13.6</v>
      </c>
      <c r="C103" s="13" t="str">
        <f>Critères!C102</f>
        <v>Dans chaque page web, pour chaque contenu cryptique (art ASCII, émoticon, syntaxe cryptique) ayant une alternative, cette alternative est-elle pertinente ?</v>
      </c>
      <c r="D103" s="8" t="s">
        <v>273</v>
      </c>
      <c r="E103" s="14" t="s">
        <v>279</v>
      </c>
      <c r="F103" s="13"/>
      <c r="G103" s="13"/>
    </row>
    <row r="104" spans="1:7" ht="24">
      <c r="A104" s="60"/>
      <c r="B104" s="43" t="str">
        <f>Critères!B103</f>
        <v>13.7</v>
      </c>
      <c r="C104" s="13" t="str">
        <f>Critères!C103</f>
        <v>Dans chaque page web, les changements brusques de luminosité ou les effets de flash sont-ils correctement utilisés ?</v>
      </c>
      <c r="D104" s="8" t="s">
        <v>273</v>
      </c>
      <c r="E104" s="14" t="s">
        <v>279</v>
      </c>
      <c r="F104" s="13"/>
      <c r="G104" s="13"/>
    </row>
    <row r="105" spans="1:7" ht="24">
      <c r="A105" s="60"/>
      <c r="B105" s="43" t="str">
        <f>Critères!B104</f>
        <v>13.8</v>
      </c>
      <c r="C105" s="13" t="str">
        <f>Critères!C104</f>
        <v>Dans chaque page web, chaque contenu en mouvement ou clignotant est-il contrôlable par l’utilisateur ?</v>
      </c>
      <c r="D105" s="8" t="s">
        <v>273</v>
      </c>
      <c r="E105" s="14" t="s">
        <v>279</v>
      </c>
      <c r="F105" s="13"/>
      <c r="G105" s="13"/>
    </row>
    <row r="106" spans="1:7" ht="24">
      <c r="A106" s="60"/>
      <c r="B106" s="43" t="str">
        <f>Critères!B105</f>
        <v>13.9</v>
      </c>
      <c r="C106" s="13" t="str">
        <f>Critères!C105</f>
        <v>Dans chaque page web, le contenu proposé est-il consultable quelle que soit l’orientation de l’écran (portait ou paysage) (hors cas particuliers) ?</v>
      </c>
      <c r="D106" s="8" t="s">
        <v>271</v>
      </c>
      <c r="E106" s="14" t="s">
        <v>279</v>
      </c>
      <c r="F106" s="13"/>
      <c r="G106" s="13"/>
    </row>
    <row r="107" spans="1:7" ht="36">
      <c r="A107" s="60"/>
      <c r="B107" s="43" t="str">
        <f>Critères!B106</f>
        <v>13.10</v>
      </c>
      <c r="C107" s="13" t="str">
        <f>Critères!C106</f>
        <v>Dans chaque page web, les fonctionnalités utilisables ou disponibles au moyen d’un geste complexe peuvent-elles être également disponibles au moyen d’un geste simple (hors cas particuliers) ?</v>
      </c>
      <c r="D107" s="8" t="s">
        <v>271</v>
      </c>
      <c r="E107" s="14" t="s">
        <v>279</v>
      </c>
      <c r="F107" s="13"/>
      <c r="G107" s="13"/>
    </row>
    <row r="108" spans="1:7" ht="36">
      <c r="A108" s="60"/>
      <c r="B108" s="43" t="str">
        <f>Critères!B107</f>
        <v>13.11</v>
      </c>
      <c r="C108" s="13" t="str">
        <f>Critères!C107</f>
        <v>Dans chaque page web, les actions déclenchées au moyen d’un dispositif de pointage sur un point unique de l’écran peuvent-elles faire l’objet d’une annulation (hors cas particuliers) ?</v>
      </c>
      <c r="D108" s="8" t="s">
        <v>271</v>
      </c>
      <c r="E108" s="14" t="s">
        <v>279</v>
      </c>
      <c r="F108" s="13"/>
      <c r="G108" s="13"/>
    </row>
    <row r="109" spans="1:7" ht="36">
      <c r="A109" s="60"/>
      <c r="B109" s="43" t="str">
        <f>Critères!B108</f>
        <v>13.12</v>
      </c>
      <c r="C109" s="13" t="str">
        <f>Critères!C108</f>
        <v>Dans chaque page web, les fonctionnalités qui impliquent un mouvement de l’appareil ou vers l’appareil peuvent-elles être satisfaites de manière alternative (hors cas particuliers) ?</v>
      </c>
      <c r="D109" s="8" t="s">
        <v>273</v>
      </c>
      <c r="E109" s="14" t="s">
        <v>279</v>
      </c>
      <c r="F109" s="13"/>
      <c r="G109" s="13"/>
    </row>
  </sheetData>
  <mergeCells count="15">
    <mergeCell ref="A18:A30"/>
    <mergeCell ref="A1:G1"/>
    <mergeCell ref="A2:G2"/>
    <mergeCell ref="A4:A12"/>
    <mergeCell ref="A13:A14"/>
    <mergeCell ref="A15:A17"/>
    <mergeCell ref="A74:A86"/>
    <mergeCell ref="A87:A97"/>
    <mergeCell ref="A98:A109"/>
    <mergeCell ref="A31:A38"/>
    <mergeCell ref="A39:A40"/>
    <mergeCell ref="A41:A45"/>
    <mergeCell ref="A46:A55"/>
    <mergeCell ref="A56:A59"/>
    <mergeCell ref="A60:A73"/>
  </mergeCells>
  <conditionalFormatting sqref="D4:D109">
    <cfRule type="cellIs" dxfId="249" priority="1" stopIfTrue="1" operator="equal">
      <formula>"C"</formula>
    </cfRule>
    <cfRule type="cellIs" dxfId="248" priority="2" stopIfTrue="1" operator="equal">
      <formula>"NC"</formula>
    </cfRule>
    <cfRule type="cellIs" dxfId="247" priority="3" stopIfTrue="1" operator="equal">
      <formula>"NA"</formula>
    </cfRule>
    <cfRule type="cellIs" dxfId="246" priority="4" stopIfTrue="1" operator="equal">
      <formula>"NT"</formula>
    </cfRule>
  </conditionalFormatting>
  <conditionalFormatting sqref="E4:E109">
    <cfRule type="cellIs" dxfId="245" priority="5" stopIfTrue="1" operator="equal">
      <formula>"D"</formula>
    </cfRule>
    <cfRule type="cellIs" dxfId="244" priority="6" stopIfTrue="1" operator="equal">
      <formula>"N"</formula>
    </cfRule>
  </conditionalFormatting>
  <dataValidations count="2">
    <dataValidation type="list" showErrorMessage="1" sqref="D4:D109" xr:uid="{AFC4C5EB-2629-B544-A047-C5D024E7EDB7}">
      <formula1>"C,NC,NA,NT"</formula1>
    </dataValidation>
    <dataValidation type="list" showErrorMessage="1" sqref="E4:E109" xr:uid="{EF555A31-1E6D-7B41-A64C-3E45E52D1993}">
      <formula1>"D,N"</formula1>
    </dataValidation>
  </dataValidations>
  <pageMargins left="0.39370078740157477" right="0.39370078740157477" top="0.78740157480314954" bottom="0.59015748031496063" header="0.39370078740157477" footer="0.39370078740157477"/>
  <pageSetup paperSize="0" scale="74" fitToWidth="0" fitToHeight="0" pageOrder="overThenDown" orientation="portrait" useFirstPageNumber="1" horizontalDpi="0" verticalDpi="0" copies="0"/>
  <headerFooter alignWithMargins="0">
    <oddHeader>&amp;LRGAA 3.0 - Relevé pour le site : wwww.site.fr&amp;R&amp;P/&amp;N -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F555E216C9C44E9057C18ECAE1BD4C" ma:contentTypeVersion="22" ma:contentTypeDescription="Crée un document." ma:contentTypeScope="" ma:versionID="ef52e4e262684aaba48008253e70090a">
  <xsd:schema xmlns:xsd="http://www.w3.org/2001/XMLSchema" xmlns:xs="http://www.w3.org/2001/XMLSchema" xmlns:p="http://schemas.microsoft.com/office/2006/metadata/properties" xmlns:ns2="6e2aee8d-2d92-44b0-82ea-8b427793b28c" xmlns:ns3="49d5ca6b-fb91-4e01-8c1a-e75d081219ff" targetNamespace="http://schemas.microsoft.com/office/2006/metadata/properties" ma:root="true" ma:fieldsID="00d47934918d2d2029d251cfd3e878fb" ns2:_="" ns3:_="">
    <xsd:import namespace="6e2aee8d-2d92-44b0-82ea-8b427793b28c"/>
    <xsd:import namespace="49d5ca6b-fb91-4e01-8c1a-e75d081219f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TesttypePersonneougroupe" minOccurs="0"/>
                <xsd:element ref="ns2:MigrationWizId" minOccurs="0"/>
                <xsd:element ref="ns2:MigrationWizIdPermissions" minOccurs="0"/>
                <xsd:element ref="ns2:MigrationWizIdVersion"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ee8d-2d92-44b0-82ea-8b427793b2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TesttypePersonneougroupe" ma:index="18" nillable="true" ma:displayName="Test type Personne ou groupe" ma:format="Dropdown" ma:list="UserInfo" ma:SharePointGroup="0" ma:internalName="TesttypePersonneougroup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igrationWizId" ma:index="19" nillable="true" ma:displayName="MigrationWizId" ma:internalName="MigrationWizId">
      <xsd:simpleType>
        <xsd:restriction base="dms:Text"/>
      </xsd:simpleType>
    </xsd:element>
    <xsd:element name="MigrationWizIdPermissions" ma:index="20" nillable="true" ma:displayName="MigrationWizIdPermissions" ma:internalName="MigrationWizIdPermissions">
      <xsd:simpleType>
        <xsd:restriction base="dms:Text"/>
      </xsd:simpleType>
    </xsd:element>
    <xsd:element name="MigrationWizIdVersion" ma:index="21" nillable="true" ma:displayName="MigrationWizIdVersion" ma:internalName="MigrationWizIdVersion">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6" nillable="true" ma:taxonomy="true" ma:internalName="lcf76f155ced4ddcb4097134ff3c332f" ma:taxonomyFieldName="MediaServiceImageTags" ma:displayName="Balises d’images" ma:readOnly="false" ma:fieldId="{5cf76f15-5ced-4ddc-b409-7134ff3c332f}" ma:taxonomyMulti="true" ma:sspId="8870de15-bcca-44b9-b7b5-b2794476cd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d5ca6b-fb91-4e01-8c1a-e75d081219ff" elementFormDefault="qualified">
    <xsd:import namespace="http://schemas.microsoft.com/office/2006/documentManagement/types"/>
    <xsd:import namespace="http://schemas.microsoft.com/office/infopath/2007/PartnerControls"/>
    <xsd:element name="SharedWithUsers" ma:index="2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Partagé avec détails" ma:internalName="SharedWithDetails" ma:readOnly="true">
      <xsd:simpleType>
        <xsd:restriction base="dms:Note">
          <xsd:maxLength value="255"/>
        </xsd:restriction>
      </xsd:simpleType>
    </xsd:element>
    <xsd:element name="TaxCatchAll" ma:index="27" nillable="true" ma:displayName="Taxonomy Catch All Column" ma:hidden="true" ma:list="{65ea1f02-0218-4c99-9ae8-73040bf0937d}" ma:internalName="TaxCatchAll" ma:showField="CatchAllData" ma:web="49d5ca6b-fb91-4e01-8c1a-e75d08121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9d5ca6b-fb91-4e01-8c1a-e75d081219ff" xsi:nil="true"/>
    <TesttypePersonneougroupe xmlns="6e2aee8d-2d92-44b0-82ea-8b427793b28c">
      <UserInfo>
        <DisplayName/>
        <AccountId xsi:nil="true"/>
        <AccountType/>
      </UserInfo>
    </TesttypePersonneougroupe>
    <MigrationWizId xmlns="6e2aee8d-2d92-44b0-82ea-8b427793b28c" xsi:nil="true"/>
    <lcf76f155ced4ddcb4097134ff3c332f xmlns="6e2aee8d-2d92-44b0-82ea-8b427793b28c">
      <Terms xmlns="http://schemas.microsoft.com/office/infopath/2007/PartnerControls"/>
    </lcf76f155ced4ddcb4097134ff3c332f>
    <MigrationWizIdPermissions xmlns="6e2aee8d-2d92-44b0-82ea-8b427793b28c" xsi:nil="true"/>
    <MigrationWizIdVersion xmlns="6e2aee8d-2d92-44b0-82ea-8b427793b28c" xsi:nil="true"/>
  </documentManagement>
</p:properties>
</file>

<file path=customXml/itemProps1.xml><?xml version="1.0" encoding="utf-8"?>
<ds:datastoreItem xmlns:ds="http://schemas.openxmlformats.org/officeDocument/2006/customXml" ds:itemID="{F729EBC2-7008-45F2-9015-70F662B2D6BD}"/>
</file>

<file path=customXml/itemProps2.xml><?xml version="1.0" encoding="utf-8"?>
<ds:datastoreItem xmlns:ds="http://schemas.openxmlformats.org/officeDocument/2006/customXml" ds:itemID="{BE4EC402-BCFC-4C73-AD02-ADC6D14DA86A}"/>
</file>

<file path=customXml/itemProps3.xml><?xml version="1.0" encoding="utf-8"?>
<ds:datastoreItem xmlns:ds="http://schemas.openxmlformats.org/officeDocument/2006/customXml" ds:itemID="{FD2AB809-1A81-4ED9-91CE-7AFCC7B2A0AE}"/>
</file>

<file path=docProps/app.xml><?xml version="1.0" encoding="utf-8"?>
<Properties xmlns="http://schemas.openxmlformats.org/officeDocument/2006/extended-properties" xmlns:vt="http://schemas.openxmlformats.org/officeDocument/2006/docPropsVTypes">
  <TotalTime>5886</TotalTime>
  <Application>Microsoft Macintosh Excel</Application>
  <DocSecurity>0</DocSecurity>
  <ScaleCrop>false</ScaleCrop>
  <HeadingPairs>
    <vt:vector size="4" baseType="variant">
      <vt:variant>
        <vt:lpstr>Feuilles de calcul</vt:lpstr>
      </vt:variant>
      <vt:variant>
        <vt:i4>25</vt:i4>
      </vt:variant>
      <vt:variant>
        <vt:lpstr>Plages nommées</vt:lpstr>
      </vt:variant>
      <vt:variant>
        <vt:i4>1</vt:i4>
      </vt:variant>
    </vt:vector>
  </HeadingPairs>
  <TitlesOfParts>
    <vt:vector size="26" baseType="lpstr">
      <vt:lpstr>Mode_d'emploi</vt:lpstr>
      <vt:lpstr>Échantillon</vt:lpstr>
      <vt:lpstr>Critères</vt:lpstr>
      <vt:lpstr>Synthèse</vt:lpstr>
      <vt:lpstr>BaseDeCalcul</vt:lpstr>
      <vt:lpstr>P01</vt:lpstr>
      <vt:lpstr>P02</vt:lpstr>
      <vt:lpstr>P03</vt:lpstr>
      <vt:lpstr>P04</vt:lpstr>
      <vt:lpstr>P05</vt:lpstr>
      <vt:lpstr>P06</vt:lpstr>
      <vt:lpstr>P07</vt:lpstr>
      <vt:lpstr>P08</vt:lpstr>
      <vt:lpstr>P09</vt:lpstr>
      <vt:lpstr>P10</vt:lpstr>
      <vt:lpstr>P11</vt:lpstr>
      <vt:lpstr>P12</vt:lpstr>
      <vt:lpstr>P13</vt:lpstr>
      <vt:lpstr>P14</vt:lpstr>
      <vt:lpstr>P15</vt:lpstr>
      <vt:lpstr>P16</vt:lpstr>
      <vt:lpstr>P17</vt:lpstr>
      <vt:lpstr>P18</vt:lpstr>
      <vt:lpstr>P19</vt:lpstr>
      <vt:lpstr>P20</vt:lpstr>
      <vt:lpstr>Critères!Zone_d_impression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Camille Fion</cp:lastModifiedBy>
  <cp:revision>532</cp:revision>
  <cp:lastPrinted>2015-03-10T10:18:37Z</cp:lastPrinted>
  <dcterms:created xsi:type="dcterms:W3CDTF">2015-03-10T09:08:51Z</dcterms:created>
  <dcterms:modified xsi:type="dcterms:W3CDTF">2024-08-07T13:28:40Z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0x010100A2F555E216C9C44E9057C18ECAE1BD4C</vt:lpwstr>
  </property>
</Properties>
</file>